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<sst xmlns="http://schemas.openxmlformats.org/spreadsheetml/2006/main" count="220" uniqueCount="103">
  <si>
    <t>Bajnokság</t>
  </si>
  <si>
    <t>Mérkőző csapatok:</t>
  </si>
  <si>
    <t>1.</t>
  </si>
  <si>
    <t>2.</t>
  </si>
  <si>
    <t>3.</t>
  </si>
  <si>
    <t>4.</t>
  </si>
  <si>
    <t>Hossz.</t>
  </si>
  <si>
    <t>S</t>
  </si>
  <si>
    <t xml:space="preserve">Vezetőedző: </t>
  </si>
  <si>
    <t>Játékvezetők:</t>
  </si>
  <si>
    <t xml:space="preserve">     Dátum:</t>
  </si>
  <si>
    <t xml:space="preserve">Másodedző: </t>
  </si>
  <si>
    <t xml:space="preserve">Helyszín: </t>
  </si>
  <si>
    <t>SZ</t>
  </si>
  <si>
    <t xml:space="preserve">  NÉV</t>
  </si>
  <si>
    <t xml:space="preserve">      Dk (1)</t>
  </si>
  <si>
    <t xml:space="preserve">     Dkt (2)</t>
  </si>
  <si>
    <t xml:space="preserve">      Dt (3)</t>
  </si>
  <si>
    <t>%</t>
  </si>
  <si>
    <t xml:space="preserve">    Büntető</t>
  </si>
  <si>
    <t>P</t>
  </si>
  <si>
    <t>V</t>
  </si>
  <si>
    <t>T</t>
  </si>
  <si>
    <t>LEP</t>
  </si>
  <si>
    <t>E</t>
  </si>
  <si>
    <t>K</t>
  </si>
  <si>
    <t>F</t>
  </si>
  <si>
    <t>A</t>
  </si>
  <si>
    <t>VM</t>
  </si>
  <si>
    <t>B</t>
  </si>
  <si>
    <t>I</t>
  </si>
  <si>
    <t>EHM</t>
  </si>
  <si>
    <t>/</t>
  </si>
  <si>
    <t>Csapat</t>
  </si>
  <si>
    <r>
      <t xml:space="preserve">mez </t>
    </r>
    <r>
      <rPr>
        <b/>
        <sz val="8"/>
        <rFont val="Verdana"/>
        <family val="2"/>
      </rPr>
      <t>SZ</t>
    </r>
    <r>
      <rPr>
        <sz val="8"/>
        <rFont val="Verdana"/>
        <family val="2"/>
      </rPr>
      <t>ám</t>
    </r>
  </si>
  <si>
    <r>
      <t>S</t>
    </r>
    <r>
      <rPr>
        <sz val="8"/>
        <rFont val="Verdana"/>
        <family val="2"/>
      </rPr>
      <t>zerzett labda</t>
    </r>
  </si>
  <si>
    <r>
      <t xml:space="preserve">Játszott </t>
    </r>
    <r>
      <rPr>
        <b/>
        <sz val="8"/>
        <rFont val="Verdana"/>
        <family val="2"/>
      </rPr>
      <t>I</t>
    </r>
    <r>
      <rPr>
        <sz val="8"/>
        <rFont val="Verdana"/>
        <family val="2"/>
      </rPr>
      <t>dő</t>
    </r>
  </si>
  <si>
    <t>Dk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</si>
  <si>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özeli</t>
    </r>
  </si>
  <si>
    <r>
      <t>E</t>
    </r>
    <r>
      <rPr>
        <sz val="8"/>
        <rFont val="Verdana"/>
        <family val="2"/>
      </rPr>
      <t>ladott labda</t>
    </r>
  </si>
  <si>
    <t>Kiemelt értékek:</t>
  </si>
  <si>
    <t>Védők</t>
  </si>
  <si>
    <t>(S, K, A)</t>
  </si>
  <si>
    <t>Dkt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</si>
  <si>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özép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</si>
  <si>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K</t>
    </r>
    <r>
      <rPr>
        <sz val="8"/>
        <rFont val="Verdana"/>
        <family val="2"/>
      </rPr>
      <t>iharcolt hiba</t>
    </r>
  </si>
  <si>
    <t>Bedobók</t>
  </si>
  <si>
    <t>(T, S, K)</t>
  </si>
  <si>
    <t>Dt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</si>
  <si>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</si>
  <si>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F</t>
    </r>
    <r>
      <rPr>
        <sz val="8"/>
        <rFont val="Verdana"/>
        <family val="2"/>
      </rPr>
      <t>ault</t>
    </r>
  </si>
  <si>
    <t>Középjátékosok</t>
  </si>
  <si>
    <t>(T, K, B)</t>
  </si>
  <si>
    <r>
      <t>P</t>
    </r>
    <r>
      <rPr>
        <sz val="8"/>
        <rFont val="Verdana"/>
        <family val="2"/>
      </rPr>
      <t>ont</t>
    </r>
  </si>
  <si>
    <r>
      <t>A</t>
    </r>
    <r>
      <rPr>
        <sz val="8"/>
        <rFont val="Verdana"/>
        <family val="2"/>
      </rPr>
      <t>ssziszt (gólpassz)</t>
    </r>
  </si>
  <si>
    <r>
      <t>V</t>
    </r>
    <r>
      <rPr>
        <sz val="8"/>
        <rFont val="Verdana"/>
        <family val="2"/>
      </rPr>
      <t>édő lepattanó</t>
    </r>
  </si>
  <si>
    <r>
      <t>VM V</t>
    </r>
    <r>
      <rPr>
        <sz val="8"/>
        <rFont val="Verdana"/>
        <family val="2"/>
      </rPr>
      <t xml:space="preserve">édekezési </t>
    </r>
    <r>
      <rPr>
        <b/>
        <sz val="8"/>
        <rFont val="Verdana"/>
        <family val="2"/>
      </rPr>
      <t>M</t>
    </r>
    <r>
      <rPr>
        <sz val="8"/>
        <rFont val="Verdana"/>
        <family val="2"/>
      </rPr>
      <t>utató</t>
    </r>
  </si>
  <si>
    <t>EHM=(PTS+V+T+S+K+A+B)+(VM*I)-(Kihagyott dobások+E)</t>
  </si>
  <si>
    <r>
      <t>T</t>
    </r>
    <r>
      <rPr>
        <sz val="8"/>
        <rFont val="Verdana"/>
        <family val="2"/>
      </rPr>
      <t>ámadó lepattanó</t>
    </r>
  </si>
  <si>
    <r>
      <t>B</t>
    </r>
    <r>
      <rPr>
        <sz val="8"/>
        <rFont val="Verdana"/>
        <family val="2"/>
      </rPr>
      <t>lokkolt dobás</t>
    </r>
  </si>
  <si>
    <t>A kiemelt értékeket 1,5-szörös szorzóval kell számolni)</t>
  </si>
  <si>
    <r>
      <t xml:space="preserve">Összes </t>
    </r>
    <r>
      <rPr>
        <b/>
        <sz val="8"/>
        <rFont val="Verdana"/>
        <family val="2"/>
      </rPr>
      <t>LEP</t>
    </r>
    <r>
      <rPr>
        <sz val="8"/>
        <rFont val="Verdana"/>
        <family val="2"/>
      </rPr>
      <t>attanó</t>
    </r>
  </si>
  <si>
    <t>Kenguru, Gyermek és Serdülő korosztályban még nincsenek kiemelt értékek.</t>
  </si>
  <si>
    <t>Pontszerzés 1.</t>
  </si>
  <si>
    <t>Pontszerzés 2.</t>
  </si>
  <si>
    <t>Kezdő öt</t>
  </si>
  <si>
    <t>Trapéz</t>
  </si>
  <si>
    <t>Cserepad</t>
  </si>
  <si>
    <t>3 pontos</t>
  </si>
  <si>
    <t>Lepattanók</t>
  </si>
  <si>
    <t>Büntető</t>
  </si>
  <si>
    <t>Védő lep.-k</t>
  </si>
  <si>
    <t>Pont/Támadás</t>
  </si>
  <si>
    <t>Védő lep. %</t>
  </si>
  <si>
    <t>Akció statisztika</t>
  </si>
  <si>
    <t>Támadó lep.-k</t>
  </si>
  <si>
    <t>Indításból</t>
  </si>
  <si>
    <t>Támadó lep. %</t>
  </si>
  <si>
    <t>Szerzett labdából</t>
  </si>
  <si>
    <t>Összes lep.</t>
  </si>
  <si>
    <t>Második esélyből</t>
  </si>
  <si>
    <t>Lepattanó %</t>
  </si>
  <si>
    <t>Bedobásból</t>
  </si>
  <si>
    <t>2012.10.03</t>
  </si>
  <si>
    <t>MAFC U23</t>
  </si>
  <si>
    <t>MTK  U23</t>
  </si>
  <si>
    <t>Molnár Tamás</t>
  </si>
  <si>
    <t>Szarvas Gábor</t>
  </si>
  <si>
    <t>Törökbálint</t>
  </si>
  <si>
    <t>Max György</t>
  </si>
  <si>
    <t>Kozma Balázs</t>
  </si>
  <si>
    <t>Tóth András</t>
  </si>
  <si>
    <t>Vajda Ákos</t>
  </si>
  <si>
    <t>Horváth Bence</t>
  </si>
  <si>
    <t>Baksa Szabolcs</t>
  </si>
  <si>
    <t>Bíró Péter</t>
  </si>
  <si>
    <t>Fülöp Botond</t>
  </si>
  <si>
    <t>Merza Domonkos</t>
  </si>
  <si>
    <t>Major Gergely</t>
  </si>
  <si>
    <t>Tóth Richárd</t>
  </si>
  <si>
    <t>Takács Varga B.</t>
  </si>
  <si>
    <t>Zsoldos Péter</t>
  </si>
  <si>
    <t>Fernengel Bálint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</si>
</sst>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10">
    <font>
      <sz val="10"/>
      <name val="Arial"/>
      <family val="0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b/>
      <sz val="8"/>
      <color indexed="9"/>
      <name val="Symbol"/>
      <family val="1"/>
    </font>
    <font>
      <b/>
      <sz val="8"/>
      <name val="Verdana"/>
      <family val="2"/>
    </font>
    <font>
      <sz val="8"/>
      <color indexed="9"/>
      <name val="Verdana"/>
      <family val="2"/>
    </font>
    <font>
      <i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60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/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/>
    </xf>
    <xf numFmtId="49" fontId="4" fillId="2" borderId="6" xfId="0" applyNumberFormat="1" applyFont="1" applyFill="1" applyBorder="1" applyAlignment="1">
      <alignment/>
    </xf>
    <xf numFmtId="49" fontId="2" fillId="2" borderId="7" xfId="0" applyNumberFormat="1" applyFont="1" applyFill="1" applyBorder="1" applyAlignment="1">
      <alignment/>
    </xf>
    <xf numFmtId="49" fontId="2" fillId="2" borderId="6" xfId="0" applyNumberFormat="1" applyFont="1" applyFill="1" applyBorder="1" applyAlignment="1">
      <alignment/>
    </xf>
    <xf numFmtId="49" fontId="2" fillId="2" borderId="8" xfId="0" applyNumberFormat="1" applyFont="1" applyFill="1" applyBorder="1" applyAlignment="1">
      <alignment/>
    </xf>
    <xf numFmtId="49" fontId="1" fillId="3" borderId="9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/>
    </xf>
    <xf numFmtId="49" fontId="2" fillId="2" borderId="11" xfId="0" applyNumberFormat="1" applyFont="1" applyFill="1" applyBorder="1" applyAlignment="1">
      <alignment/>
    </xf>
    <xf numFmtId="1" fontId="2" fillId="2" borderId="12" xfId="0" applyNumberFormat="1" applyFont="1" applyFill="1" applyBorder="1" applyAlignment="1">
      <alignment/>
    </xf>
    <xf numFmtId="49" fontId="2" fillId="2" borderId="13" xfId="0" applyNumberFormat="1" applyFont="1" applyFill="1" applyBorder="1" applyAlignment="1">
      <alignment/>
    </xf>
    <xf numFmtId="1" fontId="2" fillId="2" borderId="14" xfId="0" applyNumberFormat="1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right"/>
    </xf>
    <xf numFmtId="1" fontId="2" fillId="2" borderId="11" xfId="0" applyNumberFormat="1" applyFont="1" applyFill="1" applyBorder="1" applyAlignment="1">
      <alignment horizontal="left"/>
    </xf>
    <xf numFmtId="1" fontId="2" fillId="2" borderId="13" xfId="0" applyNumberFormat="1" applyFont="1" applyFill="1" applyBorder="1" applyAlignment="1">
      <alignment horizontal="left"/>
    </xf>
    <xf numFmtId="49" fontId="2" fillId="2" borderId="15" xfId="0" applyNumberFormat="1" applyFont="1" applyFill="1" applyBorder="1" applyAlignment="1">
      <alignment/>
    </xf>
    <xf numFmtId="49" fontId="1" fillId="3" borderId="16" xfId="0" applyNumberFormat="1" applyFont="1" applyFill="1" applyBorder="1" applyAlignment="1">
      <alignment/>
    </xf>
    <xf numFmtId="49" fontId="2" fillId="2" borderId="17" xfId="0" applyNumberFormat="1" applyFont="1" applyFill="1" applyBorder="1" applyAlignment="1">
      <alignment/>
    </xf>
    <xf numFmtId="49" fontId="2" fillId="2" borderId="18" xfId="0" applyNumberFormat="1" applyFont="1" applyFill="1" applyBorder="1" applyAlignment="1">
      <alignment/>
    </xf>
    <xf numFmtId="49" fontId="2" fillId="2" borderId="19" xfId="0" applyNumberFormat="1" applyFont="1" applyFill="1" applyBorder="1" applyAlignment="1">
      <alignment/>
    </xf>
    <xf numFmtId="1" fontId="2" fillId="2" borderId="20" xfId="0" applyNumberFormat="1" applyFont="1" applyFill="1" applyBorder="1" applyAlignment="1">
      <alignment horizontal="center"/>
    </xf>
    <xf numFmtId="1" fontId="2" fillId="2" borderId="21" xfId="0" applyNumberFormat="1" applyFont="1" applyFill="1" applyBorder="1" applyAlignment="1">
      <alignment horizontal="right"/>
    </xf>
    <xf numFmtId="1" fontId="2" fillId="2" borderId="22" xfId="0" applyNumberFormat="1" applyFont="1" applyFill="1" applyBorder="1" applyAlignment="1">
      <alignment horizontal="left"/>
    </xf>
    <xf numFmtId="1" fontId="2" fillId="2" borderId="21" xfId="0" applyNumberFormat="1" applyFont="1" applyFill="1" applyBorder="1" applyAlignment="1">
      <alignment/>
    </xf>
    <xf numFmtId="1" fontId="2" fillId="2" borderId="18" xfId="0" applyNumberFormat="1" applyFont="1" applyFill="1" applyBorder="1" applyAlignment="1">
      <alignment horizontal="left"/>
    </xf>
    <xf numFmtId="49" fontId="2" fillId="2" borderId="23" xfId="0" applyNumberFormat="1" applyFont="1" applyFill="1" applyBorder="1" applyAlignment="1">
      <alignment/>
    </xf>
    <xf numFmtId="49" fontId="2" fillId="2" borderId="24" xfId="0" applyNumberFormat="1" applyFont="1" applyFill="1" applyBorder="1" applyAlignment="1">
      <alignment/>
    </xf>
    <xf numFmtId="49" fontId="5" fillId="3" borderId="25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left"/>
    </xf>
    <xf numFmtId="49" fontId="5" fillId="3" borderId="6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left"/>
    </xf>
    <xf numFmtId="49" fontId="5" fillId="3" borderId="5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5" fillId="3" borderId="26" xfId="0" applyNumberFormat="1" applyFont="1" applyFill="1" applyBorder="1" applyAlignment="1">
      <alignment horizontal="center"/>
    </xf>
    <xf numFmtId="49" fontId="5" fillId="3" borderId="27" xfId="0" applyNumberFormat="1" applyFont="1" applyFill="1" applyBorder="1" applyAlignment="1">
      <alignment horizontal="center"/>
    </xf>
    <xf numFmtId="49" fontId="1" fillId="3" borderId="16" xfId="0" applyNumberFormat="1" applyFont="1" applyFill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49" fontId="1" fillId="0" borderId="15" xfId="0" applyNumberFormat="1" applyFont="1" applyBorder="1" applyAlignment="1">
      <alignment/>
    </xf>
    <xf numFmtId="1" fontId="1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 quotePrefix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9" fontId="1" fillId="0" borderId="14" xfId="0" applyNumberFormat="1" applyFont="1" applyBorder="1" applyAlignment="1">
      <alignment horizontal="center"/>
    </xf>
    <xf numFmtId="9" fontId="1" fillId="0" borderId="12" xfId="0" applyNumberFormat="1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/>
    </xf>
    <xf numFmtId="1" fontId="1" fillId="4" borderId="28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/>
    </xf>
    <xf numFmtId="49" fontId="1" fillId="4" borderId="15" xfId="0" applyNumberFormat="1" applyFont="1" applyFill="1" applyBorder="1" applyAlignment="1">
      <alignment/>
    </xf>
    <xf numFmtId="1" fontId="1" fillId="4" borderId="13" xfId="0" applyNumberFormat="1" applyFont="1" applyFill="1" applyBorder="1" applyAlignment="1">
      <alignment horizontal="center"/>
    </xf>
    <xf numFmtId="49" fontId="1" fillId="4" borderId="13" xfId="0" applyNumberFormat="1" applyFont="1" applyFill="1" applyBorder="1" applyAlignment="1" quotePrefix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9" fontId="1" fillId="4" borderId="14" xfId="0" applyNumberFormat="1" applyFont="1" applyFill="1" applyBorder="1" applyAlignment="1">
      <alignment horizontal="center"/>
    </xf>
    <xf numFmtId="9" fontId="1" fillId="4" borderId="12" xfId="0" applyNumberFormat="1" applyFont="1" applyFill="1" applyBorder="1" applyAlignment="1">
      <alignment horizontal="center"/>
    </xf>
    <xf numFmtId="1" fontId="1" fillId="4" borderId="29" xfId="0" applyNumberFormat="1" applyFont="1" applyFill="1" applyBorder="1" applyAlignment="1">
      <alignment horizontal="center"/>
    </xf>
    <xf numFmtId="1" fontId="1" fillId="4" borderId="30" xfId="0" applyNumberFormat="1" applyFont="1" applyFill="1" applyBorder="1" applyAlignment="1">
      <alignment horizontal="center"/>
    </xf>
    <xf numFmtId="164" fontId="1" fillId="4" borderId="30" xfId="0" applyNumberFormat="1" applyFont="1" applyFill="1" applyBorder="1" applyAlignment="1">
      <alignment horizontal="center"/>
    </xf>
    <xf numFmtId="164" fontId="1" fillId="4" borderId="29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 quotePrefix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9" fontId="1" fillId="0" borderId="14" xfId="0" applyNumberFormat="1" applyFont="1" applyFill="1" applyBorder="1" applyAlignment="1">
      <alignment horizontal="center"/>
    </xf>
    <xf numFmtId="9" fontId="1" fillId="0" borderId="12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1" fontId="1" fillId="0" borderId="30" xfId="0" applyNumberFormat="1" applyFont="1" applyFill="1" applyBorder="1" applyAlignment="1">
      <alignment horizontal="center"/>
    </xf>
    <xf numFmtId="164" fontId="1" fillId="0" borderId="30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49" fontId="1" fillId="4" borderId="31" xfId="0" applyNumberFormat="1" applyFont="1" applyFill="1" applyBorder="1" applyAlignment="1">
      <alignment/>
    </xf>
    <xf numFmtId="1" fontId="1" fillId="4" borderId="32" xfId="0" applyNumberFormat="1" applyFont="1" applyFill="1" applyBorder="1" applyAlignment="1">
      <alignment horizontal="center"/>
    </xf>
    <xf numFmtId="1" fontId="1" fillId="4" borderId="33" xfId="0" applyNumberFormat="1" applyFont="1" applyFill="1" applyBorder="1" applyAlignment="1">
      <alignment horizontal="center"/>
    </xf>
    <xf numFmtId="1" fontId="1" fillId="4" borderId="34" xfId="0" applyNumberFormat="1" applyFont="1" applyFill="1" applyBorder="1" applyAlignment="1">
      <alignment horizontal="center"/>
    </xf>
    <xf numFmtId="1" fontId="1" fillId="4" borderId="35" xfId="0" applyNumberFormat="1" applyFont="1" applyFill="1" applyBorder="1" applyAlignment="1">
      <alignment horizontal="center"/>
    </xf>
    <xf numFmtId="1" fontId="1" fillId="4" borderId="36" xfId="0" applyNumberFormat="1" applyFont="1" applyFill="1" applyBorder="1" applyAlignment="1">
      <alignment horizontal="center"/>
    </xf>
    <xf numFmtId="164" fontId="1" fillId="4" borderId="36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/>
    </xf>
    <xf numFmtId="1" fontId="1" fillId="0" borderId="32" xfId="0" applyNumberFormat="1" applyFont="1" applyFill="1" applyBorder="1" applyAlignment="1">
      <alignment horizontal="center"/>
    </xf>
    <xf numFmtId="1" fontId="1" fillId="0" borderId="33" xfId="0" applyNumberFormat="1" applyFont="1" applyFill="1" applyBorder="1" applyAlignment="1">
      <alignment horizontal="center"/>
    </xf>
    <xf numFmtId="1" fontId="1" fillId="0" borderId="34" xfId="0" applyNumberFormat="1" applyFont="1" applyFill="1" applyBorder="1" applyAlignment="1">
      <alignment horizontal="center"/>
    </xf>
    <xf numFmtId="1" fontId="1" fillId="0" borderId="35" xfId="0" applyNumberFormat="1" applyFont="1" applyFill="1" applyBorder="1" applyAlignment="1">
      <alignment horizontal="center"/>
    </xf>
    <xf numFmtId="1" fontId="1" fillId="0" borderId="36" xfId="0" applyNumberFormat="1" applyFont="1" applyFill="1" applyBorder="1" applyAlignment="1">
      <alignment horizontal="center"/>
    </xf>
    <xf numFmtId="164" fontId="1" fillId="0" borderId="36" xfId="0" applyNumberFormat="1" applyFont="1" applyFill="1" applyBorder="1" applyAlignment="1">
      <alignment horizontal="center"/>
    </xf>
    <xf numFmtId="49" fontId="1" fillId="0" borderId="31" xfId="0" applyNumberFormat="1" applyFont="1" applyBorder="1" applyAlignment="1">
      <alignment/>
    </xf>
    <xf numFmtId="1" fontId="1" fillId="0" borderId="32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9" fontId="1" fillId="0" borderId="33" xfId="0" applyNumberFormat="1" applyFont="1" applyBorder="1" applyAlignment="1">
      <alignment horizontal="center"/>
    </xf>
    <xf numFmtId="1" fontId="1" fillId="0" borderId="35" xfId="0" applyNumberFormat="1" applyFont="1" applyBorder="1" applyAlignment="1">
      <alignment horizontal="center"/>
    </xf>
    <xf numFmtId="1" fontId="1" fillId="0" borderId="37" xfId="0" applyNumberFormat="1" applyFont="1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49" fontId="2" fillId="2" borderId="39" xfId="0" applyNumberFormat="1" applyFont="1" applyFill="1" applyBorder="1" applyAlignment="1">
      <alignment horizontal="center"/>
    </xf>
    <xf numFmtId="49" fontId="2" fillId="2" borderId="40" xfId="0" applyNumberFormat="1" applyFont="1" applyFill="1" applyBorder="1" applyAlignment="1">
      <alignment/>
    </xf>
    <xf numFmtId="49" fontId="2" fillId="2" borderId="41" xfId="0" applyNumberFormat="1" applyFont="1" applyFill="1" applyBorder="1" applyAlignment="1">
      <alignment/>
    </xf>
    <xf numFmtId="1" fontId="2" fillId="2" borderId="42" xfId="0" applyNumberFormat="1" applyFont="1" applyFill="1" applyBorder="1" applyAlignment="1">
      <alignment horizontal="center"/>
    </xf>
    <xf numFmtId="49" fontId="2" fillId="2" borderId="42" xfId="0" applyNumberFormat="1" applyFont="1" applyFill="1" applyBorder="1" applyAlignment="1" quotePrefix="1">
      <alignment horizontal="center"/>
    </xf>
    <xf numFmtId="1" fontId="2" fillId="2" borderId="40" xfId="0" applyNumberFormat="1" applyFont="1" applyFill="1" applyBorder="1" applyAlignment="1">
      <alignment horizontal="center"/>
    </xf>
    <xf numFmtId="1" fontId="2" fillId="2" borderId="43" xfId="0" applyNumberFormat="1" applyFont="1" applyFill="1" applyBorder="1" applyAlignment="1">
      <alignment horizontal="center"/>
    </xf>
    <xf numFmtId="9" fontId="6" fillId="2" borderId="44" xfId="0" applyNumberFormat="1" applyFont="1" applyFill="1" applyBorder="1" applyAlignment="1">
      <alignment horizontal="center"/>
    </xf>
    <xf numFmtId="9" fontId="6" fillId="2" borderId="45" xfId="0" applyNumberFormat="1" applyFont="1" applyFill="1" applyBorder="1" applyAlignment="1">
      <alignment horizontal="center"/>
    </xf>
    <xf numFmtId="1" fontId="2" fillId="2" borderId="46" xfId="0" applyNumberFormat="1" applyFont="1" applyFill="1" applyBorder="1" applyAlignment="1">
      <alignment horizontal="center"/>
    </xf>
    <xf numFmtId="1" fontId="2" fillId="2" borderId="39" xfId="0" applyNumberFormat="1" applyFont="1" applyFill="1" applyBorder="1" applyAlignment="1">
      <alignment horizontal="center"/>
    </xf>
    <xf numFmtId="1" fontId="2" fillId="2" borderId="47" xfId="0" applyNumberFormat="1" applyFont="1" applyFill="1" applyBorder="1" applyAlignment="1">
      <alignment horizontal="center"/>
    </xf>
    <xf numFmtId="1" fontId="2" fillId="2" borderId="45" xfId="0" applyNumberFormat="1" applyFont="1" applyFill="1" applyBorder="1" applyAlignment="1">
      <alignment horizontal="center"/>
    </xf>
    <xf numFmtId="164" fontId="2" fillId="2" borderId="45" xfId="0" applyNumberFormat="1" applyFont="1" applyFill="1" applyBorder="1" applyAlignment="1">
      <alignment horizontal="center"/>
    </xf>
    <xf numFmtId="164" fontId="2" fillId="2" borderId="41" xfId="0" applyNumberFormat="1" applyFont="1" applyFill="1" applyBorder="1" applyAlignment="1">
      <alignment horizontal="center"/>
    </xf>
    <xf numFmtId="49" fontId="1" fillId="3" borderId="48" xfId="0" applyNumberFormat="1" applyFont="1" applyFill="1" applyBorder="1" applyAlignment="1">
      <alignment/>
    </xf>
    <xf numFmtId="49" fontId="1" fillId="3" borderId="0" xfId="0" applyNumberFormat="1" applyFont="1" applyFill="1" applyBorder="1" applyAlignment="1">
      <alignment/>
    </xf>
    <xf numFmtId="49" fontId="5" fillId="3" borderId="0" xfId="0" applyNumberFormat="1" applyFont="1" applyFill="1" applyBorder="1" applyAlignment="1">
      <alignment/>
    </xf>
    <xf numFmtId="0" fontId="1" fillId="3" borderId="29" xfId="0" applyNumberFormat="1" applyFont="1" applyFill="1" applyBorder="1" applyAlignment="1">
      <alignment horizontal="center"/>
    </xf>
    <xf numFmtId="164" fontId="1" fillId="3" borderId="29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/>
    </xf>
    <xf numFmtId="49" fontId="1" fillId="3" borderId="49" xfId="0" applyNumberFormat="1" applyFont="1" applyFill="1" applyBorder="1" applyAlignment="1">
      <alignment/>
    </xf>
    <xf numFmtId="49" fontId="1" fillId="3" borderId="50" xfId="0" applyNumberFormat="1" applyFont="1" applyFill="1" applyBorder="1" applyAlignment="1">
      <alignment/>
    </xf>
    <xf numFmtId="49" fontId="1" fillId="3" borderId="51" xfId="0" applyNumberFormat="1" applyFont="1" applyFill="1" applyBorder="1" applyAlignment="1">
      <alignment/>
    </xf>
    <xf numFmtId="49" fontId="8" fillId="4" borderId="52" xfId="0" applyNumberFormat="1" applyFont="1" applyFill="1" applyBorder="1" applyAlignment="1">
      <alignment/>
    </xf>
    <xf numFmtId="49" fontId="8" fillId="4" borderId="53" xfId="0" applyNumberFormat="1" applyFont="1" applyFill="1" applyBorder="1" applyAlignment="1">
      <alignment/>
    </xf>
    <xf numFmtId="49" fontId="8" fillId="4" borderId="54" xfId="0" applyNumberFormat="1" applyFont="1" applyFill="1" applyBorder="1" applyAlignment="1">
      <alignment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49" fontId="9" fillId="5" borderId="55" xfId="0" applyNumberFormat="1" applyFont="1" applyFill="1" applyBorder="1" applyAlignment="1">
      <alignment/>
    </xf>
    <xf numFmtId="49" fontId="8" fillId="5" borderId="0" xfId="0" applyNumberFormat="1" applyFont="1" applyFill="1" applyBorder="1" applyAlignment="1">
      <alignment/>
    </xf>
    <xf numFmtId="49" fontId="8" fillId="4" borderId="0" xfId="0" applyNumberFormat="1" applyFont="1" applyFill="1" applyBorder="1" applyAlignment="1">
      <alignment/>
    </xf>
    <xf numFmtId="49" fontId="8" fillId="4" borderId="56" xfId="0" applyNumberFormat="1" applyFont="1" applyFill="1" applyBorder="1" applyAlignment="1">
      <alignment/>
    </xf>
    <xf numFmtId="49" fontId="8" fillId="4" borderId="55" xfId="0" applyNumberFormat="1" applyFont="1" applyFill="1" applyBorder="1" applyAlignment="1">
      <alignment/>
    </xf>
    <xf numFmtId="49" fontId="8" fillId="4" borderId="0" xfId="0" applyNumberFormat="1" applyFont="1" applyFill="1" applyAlignment="1">
      <alignment/>
    </xf>
    <xf numFmtId="49" fontId="8" fillId="0" borderId="0" xfId="0" applyNumberFormat="1" applyFont="1" applyBorder="1" applyAlignment="1">
      <alignment/>
    </xf>
    <xf numFmtId="1" fontId="8" fillId="4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right"/>
    </xf>
    <xf numFmtId="1" fontId="8" fillId="4" borderId="0" xfId="0" applyNumberFormat="1" applyFont="1" applyFill="1" applyBorder="1" applyAlignment="1">
      <alignment horizontal="left"/>
    </xf>
    <xf numFmtId="1" fontId="8" fillId="4" borderId="56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center"/>
    </xf>
    <xf numFmtId="49" fontId="1" fillId="5" borderId="0" xfId="0" applyNumberFormat="1" applyFont="1" applyFill="1" applyBorder="1" applyAlignment="1">
      <alignment/>
    </xf>
    <xf numFmtId="49" fontId="1" fillId="4" borderId="55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1" fillId="4" borderId="0" xfId="0" applyNumberFormat="1" applyFont="1" applyFill="1" applyBorder="1" applyAlignment="1">
      <alignment/>
    </xf>
    <xf numFmtId="49" fontId="1" fillId="4" borderId="56" xfId="0" applyNumberFormat="1" applyFont="1" applyFill="1" applyBorder="1" applyAlignment="1">
      <alignment/>
    </xf>
    <xf numFmtId="49" fontId="1" fillId="4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1" fontId="8" fillId="4" borderId="56" xfId="0" applyNumberFormat="1" applyFont="1" applyFill="1" applyBorder="1" applyAlignment="1">
      <alignment horizontal="left"/>
    </xf>
    <xf numFmtId="49" fontId="8" fillId="4" borderId="57" xfId="0" applyNumberFormat="1" applyFont="1" applyFill="1" applyBorder="1" applyAlignment="1">
      <alignment/>
    </xf>
    <xf numFmtId="49" fontId="1" fillId="4" borderId="50" xfId="0" applyNumberFormat="1" applyFont="1" applyFill="1" applyBorder="1" applyAlignment="1">
      <alignment/>
    </xf>
    <xf numFmtId="49" fontId="1" fillId="4" borderId="58" xfId="0" applyNumberFormat="1" applyFont="1" applyFill="1" applyBorder="1" applyAlignment="1">
      <alignment horizontal="left"/>
    </xf>
    <xf numFmtId="49" fontId="8" fillId="4" borderId="50" xfId="0" applyNumberFormat="1" applyFont="1" applyFill="1" applyBorder="1" applyAlignment="1">
      <alignment/>
    </xf>
    <xf numFmtId="49" fontId="1" fillId="4" borderId="58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left"/>
    </xf>
    <xf numFmtId="49" fontId="2" fillId="2" borderId="7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23" xfId="0" applyNumberFormat="1" applyFont="1" applyFill="1" applyBorder="1" applyAlignment="1">
      <alignment horizontal="center"/>
    </xf>
    <xf numFmtId="49" fontId="2" fillId="2" borderId="59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56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56" xfId="0" applyBorder="1" applyAlignment="1">
      <alignment/>
    </xf>
    <xf numFmtId="2" fontId="8" fillId="0" borderId="0" xfId="0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9" fontId="1" fillId="0" borderId="56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LN&#193;R%20KADETT\CoachG%20St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apadatok"/>
      <sheetName val="Játszott meccsek"/>
      <sheetName val="Eredmények"/>
      <sheetName val="Tabella"/>
      <sheetName val="Szezon összes"/>
      <sheetName val="Szezon átlagok"/>
      <sheetName val="1. mérkőzés"/>
      <sheetName val="2. mérkőzés"/>
      <sheetName val="3.mérkőzés"/>
      <sheetName val="4. mérkőzés"/>
      <sheetName val="5. mérkőzés"/>
      <sheetName val="6. mérkőzés"/>
      <sheetName val="7. mérkőzés"/>
      <sheetName val="8. mérkőzés"/>
      <sheetName val="9. mérkőzés"/>
      <sheetName val="10. mérkőzés"/>
      <sheetName val="11. mérkőzés"/>
      <sheetName val="12. mérkőzés"/>
      <sheetName val="13. mérkőzés"/>
      <sheetName val="14. mérkőzés"/>
      <sheetName val="15. mérkőzés"/>
      <sheetName val="16. mérkőzés"/>
      <sheetName val="17. mérkőzés"/>
      <sheetName val="18. mérkőzés"/>
      <sheetName val="19. mérkőzés"/>
      <sheetName val="20. mérkőzés"/>
      <sheetName val="21. mérkőzés"/>
      <sheetName val="22. mérkőzés"/>
      <sheetName val="23. mérkőzés"/>
      <sheetName val="24. mérkőzés"/>
      <sheetName val="25. mérkőzés"/>
      <sheetName val="26. mérkőzés"/>
      <sheetName val="27. mérkőzés"/>
      <sheetName val="28. mérkőzés"/>
      <sheetName val="29. mérkőzés"/>
      <sheetName val="30. mérkőzés"/>
      <sheetName val="31. mérkőzés"/>
      <sheetName val="32. mérkőzés"/>
      <sheetName val="33. mérkőzés"/>
      <sheetName val="34. mérkőzés"/>
      <sheetName val="35. mérkőzés"/>
      <sheetName val="36. mérkőzés"/>
      <sheetName val="37. mérkőzés"/>
      <sheetName val="38. mérkőzés"/>
      <sheetName val="39. mérkőzés"/>
      <sheetName val="40. mérkőzés"/>
      <sheetName val="41. mérkőzés"/>
      <sheetName val="42. mérkőzés"/>
      <sheetName val="43. mérkőzés"/>
      <sheetName val="44. mérkőzés"/>
      <sheetName val="45. mérkőzés"/>
      <sheetName val="46. mérkőzés"/>
      <sheetName val="47. mérkőzés"/>
      <sheetName val="48. mérkőzés"/>
      <sheetName val="49. mérkőzés"/>
      <sheetName val="50. mérkőzés"/>
      <sheetName val="FEIGL"/>
      <sheetName val="BÍRÓ"/>
      <sheetName val="CZÉGEL"/>
      <sheetName val="SPIRIEV"/>
      <sheetName val="OSTOROS"/>
      <sheetName val="MORAVCSIK"/>
      <sheetName val="CZAKÓ"/>
      <sheetName val="PAZICSKI"/>
      <sheetName val="FRANKOVITS"/>
      <sheetName val="TRINDER"/>
      <sheetName val="LAKITS"/>
      <sheetName val="12. Játékos"/>
      <sheetName val="NEDELCU"/>
      <sheetName val="14. Játékos"/>
      <sheetName val="15. Játékos"/>
      <sheetName val="16. Játékos"/>
      <sheetName val="17. Játékos"/>
      <sheetName val="18. Játékos"/>
      <sheetName val="19. Játékos"/>
      <sheetName val="20. Játékos"/>
      <sheetName val="21. Játékos"/>
      <sheetName val="22. Játékos"/>
      <sheetName val="23. Játékos"/>
      <sheetName val="24. Játékos"/>
      <sheetName val="25. Játékos"/>
      <sheetName val="Csapat adatla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1"/>
  <sheetViews>
    <sheetView tabSelected="1" workbookViewId="0" topLeftCell="A2">
      <selection activeCell="K16" sqref="K16"/>
    </sheetView>
  </sheetViews>
  <sheetFormatPr defaultColWidth="9.140625" defaultRowHeight="12.75"/>
  <cols>
    <col min="1" max="1" width="4.00390625" style="1" customWidth="1"/>
    <col min="2" max="2" width="9.8515625" style="1" customWidth="1"/>
    <col min="3" max="3" width="8.140625" style="1" customWidth="1"/>
    <col min="4" max="4" width="5.28125" style="1" customWidth="1"/>
    <col min="5" max="5" width="2.140625" style="1" customWidth="1"/>
    <col min="6" max="6" width="4.00390625" style="1" customWidth="1"/>
    <col min="7" max="7" width="4.7109375" style="1" customWidth="1"/>
    <col min="8" max="8" width="2.140625" style="1" customWidth="1"/>
    <col min="9" max="9" width="4.00390625" style="1" customWidth="1"/>
    <col min="10" max="10" width="4.140625" style="1" customWidth="1"/>
    <col min="11" max="11" width="2.140625" style="1" customWidth="1"/>
    <col min="12" max="12" width="4.421875" style="1" customWidth="1"/>
    <col min="13" max="13" width="5.8515625" style="1" customWidth="1"/>
    <col min="14" max="14" width="4.57421875" style="1" customWidth="1"/>
    <col min="15" max="15" width="2.140625" style="1" customWidth="1"/>
    <col min="16" max="16" width="4.421875" style="1" customWidth="1"/>
    <col min="17" max="17" width="4.28125" style="1" customWidth="1"/>
    <col min="18" max="18" width="6.57421875" style="1" customWidth="1"/>
    <col min="19" max="21" width="3.7109375" style="1" customWidth="1"/>
    <col min="22" max="22" width="3.421875" style="1" customWidth="1"/>
    <col min="23" max="23" width="2.8515625" style="1" customWidth="1"/>
    <col min="24" max="24" width="3.7109375" style="1" customWidth="1"/>
    <col min="25" max="25" width="3.28125" style="1" customWidth="1"/>
    <col min="26" max="26" width="3.7109375" style="1" customWidth="1"/>
    <col min="27" max="27" width="3.140625" style="1" customWidth="1"/>
    <col min="28" max="28" width="3.00390625" style="1" customWidth="1"/>
    <col min="29" max="29" width="3.140625" style="1" customWidth="1"/>
    <col min="30" max="30" width="4.8515625" style="1" customWidth="1"/>
    <col min="31" max="31" width="4.28125" style="1" customWidth="1"/>
    <col min="32" max="16384" width="9.140625" style="1" customWidth="1"/>
  </cols>
  <sheetData>
    <row r="1" ht="41.25" customHeight="1" hidden="1">
      <c r="Q1" s="2"/>
    </row>
    <row r="2" ht="7.5" customHeight="1" thickBot="1">
      <c r="Q2" s="2"/>
    </row>
    <row r="3" spans="1:31" ht="13.5" customHeight="1">
      <c r="A3" s="165" t="s">
        <v>0</v>
      </c>
      <c r="B3" s="166"/>
      <c r="C3" s="3" t="s">
        <v>1</v>
      </c>
      <c r="D3" s="4"/>
      <c r="E3" s="4"/>
      <c r="F3" s="5"/>
      <c r="G3" s="4"/>
      <c r="H3" s="4"/>
      <c r="I3" s="6" t="s">
        <v>2</v>
      </c>
      <c r="J3" s="7" t="s">
        <v>3</v>
      </c>
      <c r="K3" s="8"/>
      <c r="L3" s="6" t="s">
        <v>4</v>
      </c>
      <c r="M3" s="6" t="s">
        <v>5</v>
      </c>
      <c r="N3" s="9" t="s">
        <v>6</v>
      </c>
      <c r="O3" s="10"/>
      <c r="P3" s="11" t="s">
        <v>7</v>
      </c>
      <c r="Q3" s="12" t="s">
        <v>8</v>
      </c>
      <c r="R3" s="13"/>
      <c r="S3" s="13"/>
      <c r="T3" s="13" t="s">
        <v>86</v>
      </c>
      <c r="U3" s="13"/>
      <c r="V3" s="13"/>
      <c r="W3" s="13"/>
      <c r="X3" s="14"/>
      <c r="Y3" s="12" t="s">
        <v>9</v>
      </c>
      <c r="Z3" s="13"/>
      <c r="AA3" s="13"/>
      <c r="AB3" s="13"/>
      <c r="AC3" s="13"/>
      <c r="AD3" s="14"/>
      <c r="AE3" s="15"/>
    </row>
    <row r="4" spans="1:31" ht="13.5" customHeight="1">
      <c r="A4" s="16" t="s">
        <v>10</v>
      </c>
      <c r="B4" s="17"/>
      <c r="C4" s="18"/>
      <c r="D4" s="19" t="s">
        <v>85</v>
      </c>
      <c r="E4" s="19"/>
      <c r="F4" s="19"/>
      <c r="G4" s="19"/>
      <c r="H4" s="19"/>
      <c r="I4" s="20">
        <v>10</v>
      </c>
      <c r="J4" s="21">
        <v>20</v>
      </c>
      <c r="K4" s="22"/>
      <c r="L4" s="20">
        <v>14</v>
      </c>
      <c r="M4" s="20">
        <v>13</v>
      </c>
      <c r="N4" s="20"/>
      <c r="O4" s="18"/>
      <c r="P4" s="23">
        <v>57</v>
      </c>
      <c r="Q4" s="16" t="s">
        <v>11</v>
      </c>
      <c r="R4" s="19"/>
      <c r="S4" s="19"/>
      <c r="T4" s="19" t="s">
        <v>87</v>
      </c>
      <c r="U4" s="19"/>
      <c r="V4" s="19"/>
      <c r="W4" s="19"/>
      <c r="X4" s="24"/>
      <c r="Y4" s="16" t="s">
        <v>89</v>
      </c>
      <c r="Z4" s="19"/>
      <c r="AA4" s="19"/>
      <c r="AB4" s="19"/>
      <c r="AC4" s="19"/>
      <c r="AD4" s="24"/>
      <c r="AE4" s="25"/>
    </row>
    <row r="5" spans="1:31" ht="13.5" customHeight="1" thickBot="1">
      <c r="A5" s="167" t="s">
        <v>83</v>
      </c>
      <c r="B5" s="168"/>
      <c r="C5" s="26"/>
      <c r="D5" s="27" t="s">
        <v>84</v>
      </c>
      <c r="E5" s="27"/>
      <c r="F5" s="28"/>
      <c r="G5" s="28"/>
      <c r="H5" s="28"/>
      <c r="I5" s="29">
        <v>30</v>
      </c>
      <c r="J5" s="30">
        <v>33</v>
      </c>
      <c r="K5" s="31"/>
      <c r="L5" s="29">
        <v>24</v>
      </c>
      <c r="M5" s="29">
        <v>13</v>
      </c>
      <c r="N5" s="29"/>
      <c r="O5" s="32"/>
      <c r="P5" s="33">
        <v>100</v>
      </c>
      <c r="Q5" s="34" t="s">
        <v>12</v>
      </c>
      <c r="R5" s="27"/>
      <c r="S5" s="27"/>
      <c r="T5" s="27" t="s">
        <v>88</v>
      </c>
      <c r="U5" s="27"/>
      <c r="V5" s="27"/>
      <c r="W5" s="27"/>
      <c r="X5" s="35"/>
      <c r="Y5" s="34" t="s">
        <v>90</v>
      </c>
      <c r="Z5" s="27"/>
      <c r="AA5" s="27"/>
      <c r="AB5" s="27"/>
      <c r="AC5" s="27"/>
      <c r="AD5" s="35"/>
      <c r="AE5" s="25"/>
    </row>
    <row r="6" spans="1:31" s="2" customFormat="1" ht="10.5">
      <c r="A6" s="36" t="s">
        <v>13</v>
      </c>
      <c r="B6" s="37" t="s">
        <v>14</v>
      </c>
      <c r="C6" s="38"/>
      <c r="D6" s="39" t="s">
        <v>15</v>
      </c>
      <c r="E6" s="40"/>
      <c r="F6" s="40"/>
      <c r="G6" s="41" t="s">
        <v>16</v>
      </c>
      <c r="H6" s="40"/>
      <c r="I6" s="42"/>
      <c r="J6" s="39" t="s">
        <v>17</v>
      </c>
      <c r="K6" s="40"/>
      <c r="L6" s="40"/>
      <c r="M6" s="43" t="s">
        <v>18</v>
      </c>
      <c r="N6" s="39" t="s">
        <v>19</v>
      </c>
      <c r="O6" s="40"/>
      <c r="P6" s="40"/>
      <c r="Q6" s="37" t="s">
        <v>18</v>
      </c>
      <c r="R6" s="44" t="s">
        <v>20</v>
      </c>
      <c r="S6" s="36" t="s">
        <v>21</v>
      </c>
      <c r="T6" s="37" t="s">
        <v>22</v>
      </c>
      <c r="U6" s="45" t="s">
        <v>23</v>
      </c>
      <c r="V6" s="36" t="s">
        <v>7</v>
      </c>
      <c r="W6" s="45" t="s">
        <v>24</v>
      </c>
      <c r="X6" s="36" t="s">
        <v>25</v>
      </c>
      <c r="Y6" s="45" t="s">
        <v>26</v>
      </c>
      <c r="Z6" s="36" t="s">
        <v>27</v>
      </c>
      <c r="AA6" s="45" t="s">
        <v>28</v>
      </c>
      <c r="AB6" s="42" t="s">
        <v>29</v>
      </c>
      <c r="AC6" s="37" t="s">
        <v>30</v>
      </c>
      <c r="AD6" s="44" t="s">
        <v>31</v>
      </c>
      <c r="AE6" s="46"/>
    </row>
    <row r="7" spans="1:31" ht="15" customHeight="1">
      <c r="A7" s="47">
        <v>4</v>
      </c>
      <c r="B7" s="48" t="s">
        <v>91</v>
      </c>
      <c r="C7" s="49"/>
      <c r="D7" s="50"/>
      <c r="E7" s="51" t="s">
        <v>32</v>
      </c>
      <c r="F7" s="50"/>
      <c r="G7" s="52">
        <v>1</v>
      </c>
      <c r="H7" s="51" t="s">
        <v>32</v>
      </c>
      <c r="I7" s="53">
        <v>1</v>
      </c>
      <c r="J7" s="50">
        <v>1</v>
      </c>
      <c r="K7" s="51" t="s">
        <v>32</v>
      </c>
      <c r="L7" s="50">
        <v>0</v>
      </c>
      <c r="M7" s="54">
        <f aca="true" t="shared" si="0" ref="M7:M32">(L7+I7+F7)/(J7+G7+D7)</f>
        <v>0.5</v>
      </c>
      <c r="N7" s="50">
        <v>4</v>
      </c>
      <c r="O7" s="51" t="s">
        <v>32</v>
      </c>
      <c r="P7" s="50">
        <v>3</v>
      </c>
      <c r="Q7" s="55">
        <f aca="true" t="shared" si="1" ref="Q7:Q32">P7/N7</f>
        <v>0.75</v>
      </c>
      <c r="R7" s="56">
        <f aca="true" t="shared" si="2" ref="R7:R31">((F7+I7)*2)+(L7*3)+P7</f>
        <v>5</v>
      </c>
      <c r="S7" s="47">
        <v>2</v>
      </c>
      <c r="T7" s="52">
        <v>0</v>
      </c>
      <c r="U7" s="57">
        <f>SUM(S7:T7)</f>
        <v>2</v>
      </c>
      <c r="V7" s="47">
        <v>0</v>
      </c>
      <c r="W7" s="57">
        <v>0</v>
      </c>
      <c r="X7" s="47">
        <v>1</v>
      </c>
      <c r="Y7" s="57">
        <v>0</v>
      </c>
      <c r="Z7" s="47">
        <v>0</v>
      </c>
      <c r="AA7" s="58"/>
      <c r="AB7" s="53">
        <v>0</v>
      </c>
      <c r="AC7" s="52"/>
      <c r="AD7" s="59">
        <f aca="true" t="shared" si="3" ref="AD7:AD31">(F7-D7)+(I7-G7)+(L7-J7)+(P7-N7)+R7+S7+T7+V7-W7+X7+Z7+AB7+(AA7*AC7)</f>
        <v>6</v>
      </c>
      <c r="AE7" s="25"/>
    </row>
    <row r="8" spans="1:31" ht="15" customHeight="1">
      <c r="A8" s="60">
        <v>5</v>
      </c>
      <c r="B8" s="61" t="s">
        <v>92</v>
      </c>
      <c r="C8" s="62"/>
      <c r="D8" s="63"/>
      <c r="E8" s="64" t="s">
        <v>32</v>
      </c>
      <c r="F8" s="63"/>
      <c r="G8" s="65">
        <v>8</v>
      </c>
      <c r="H8" s="64" t="s">
        <v>32</v>
      </c>
      <c r="I8" s="66">
        <v>2</v>
      </c>
      <c r="J8" s="63">
        <v>3</v>
      </c>
      <c r="K8" s="64" t="s">
        <v>32</v>
      </c>
      <c r="L8" s="63">
        <v>0</v>
      </c>
      <c r="M8" s="67">
        <f t="shared" si="0"/>
        <v>0.18181818181818182</v>
      </c>
      <c r="N8" s="63">
        <v>4</v>
      </c>
      <c r="O8" s="64" t="s">
        <v>32</v>
      </c>
      <c r="P8" s="63">
        <v>1</v>
      </c>
      <c r="Q8" s="68">
        <f t="shared" si="1"/>
        <v>0.25</v>
      </c>
      <c r="R8" s="69">
        <f t="shared" si="2"/>
        <v>5</v>
      </c>
      <c r="S8" s="60">
        <v>5</v>
      </c>
      <c r="T8" s="65">
        <v>0</v>
      </c>
      <c r="U8" s="70">
        <f aca="true" t="shared" si="4" ref="U8:U31">SUM(S8:T8)</f>
        <v>5</v>
      </c>
      <c r="V8" s="60">
        <v>2</v>
      </c>
      <c r="W8" s="70">
        <v>4</v>
      </c>
      <c r="X8" s="60">
        <v>3</v>
      </c>
      <c r="Y8" s="70">
        <v>4</v>
      </c>
      <c r="Z8" s="60">
        <v>2</v>
      </c>
      <c r="AA8" s="71"/>
      <c r="AB8" s="66">
        <v>1</v>
      </c>
      <c r="AC8" s="65"/>
      <c r="AD8" s="72">
        <f t="shared" si="3"/>
        <v>2</v>
      </c>
      <c r="AE8" s="25"/>
    </row>
    <row r="9" spans="1:31" ht="15" customHeight="1">
      <c r="A9" s="47">
        <v>7</v>
      </c>
      <c r="B9" s="48" t="s">
        <v>93</v>
      </c>
      <c r="C9" s="73"/>
      <c r="D9" s="74"/>
      <c r="E9" s="75" t="s">
        <v>32</v>
      </c>
      <c r="F9" s="74"/>
      <c r="G9" s="76">
        <v>1</v>
      </c>
      <c r="H9" s="75" t="s">
        <v>32</v>
      </c>
      <c r="I9" s="77">
        <v>0</v>
      </c>
      <c r="J9" s="74">
        <v>0</v>
      </c>
      <c r="K9" s="75" t="s">
        <v>32</v>
      </c>
      <c r="L9" s="74">
        <v>0</v>
      </c>
      <c r="M9" s="78">
        <f t="shared" si="0"/>
        <v>0</v>
      </c>
      <c r="N9" s="74">
        <v>4</v>
      </c>
      <c r="O9" s="75" t="s">
        <v>32</v>
      </c>
      <c r="P9" s="74">
        <v>2</v>
      </c>
      <c r="Q9" s="79">
        <f t="shared" si="1"/>
        <v>0.5</v>
      </c>
      <c r="R9" s="80">
        <f t="shared" si="2"/>
        <v>2</v>
      </c>
      <c r="S9" s="81">
        <v>1</v>
      </c>
      <c r="T9" s="76">
        <v>1</v>
      </c>
      <c r="U9" s="82">
        <f t="shared" si="4"/>
        <v>2</v>
      </c>
      <c r="V9" s="81">
        <v>0</v>
      </c>
      <c r="W9" s="82">
        <v>1</v>
      </c>
      <c r="X9" s="81">
        <v>2</v>
      </c>
      <c r="Y9" s="82">
        <v>0</v>
      </c>
      <c r="Z9" s="81">
        <v>0</v>
      </c>
      <c r="AA9" s="83"/>
      <c r="AB9" s="77">
        <v>0</v>
      </c>
      <c r="AC9" s="76"/>
      <c r="AD9" s="59">
        <f t="shared" si="3"/>
        <v>2</v>
      </c>
      <c r="AE9" s="25"/>
    </row>
    <row r="10" spans="1:31" ht="15" customHeight="1">
      <c r="A10" s="60">
        <v>12</v>
      </c>
      <c r="B10" s="61" t="s">
        <v>94</v>
      </c>
      <c r="C10" s="62"/>
      <c r="D10" s="63"/>
      <c r="E10" s="64" t="s">
        <v>32</v>
      </c>
      <c r="F10" s="63"/>
      <c r="G10" s="65">
        <v>0</v>
      </c>
      <c r="H10" s="64" t="s">
        <v>32</v>
      </c>
      <c r="I10" s="66">
        <v>0</v>
      </c>
      <c r="J10" s="63">
        <v>1</v>
      </c>
      <c r="K10" s="64" t="s">
        <v>32</v>
      </c>
      <c r="L10" s="63">
        <v>0</v>
      </c>
      <c r="M10" s="67">
        <f t="shared" si="0"/>
        <v>0</v>
      </c>
      <c r="N10" s="63">
        <v>0</v>
      </c>
      <c r="O10" s="64" t="s">
        <v>32</v>
      </c>
      <c r="P10" s="63">
        <v>0</v>
      </c>
      <c r="Q10" s="68" t="e">
        <f t="shared" si="1"/>
        <v>#DIV/0!</v>
      </c>
      <c r="R10" s="69">
        <f t="shared" si="2"/>
        <v>0</v>
      </c>
      <c r="S10" s="60">
        <v>0</v>
      </c>
      <c r="T10" s="65">
        <v>0</v>
      </c>
      <c r="U10" s="70">
        <f t="shared" si="4"/>
        <v>0</v>
      </c>
      <c r="V10" s="60">
        <v>0</v>
      </c>
      <c r="W10" s="70">
        <v>0</v>
      </c>
      <c r="X10" s="60">
        <v>0</v>
      </c>
      <c r="Y10" s="70">
        <v>1</v>
      </c>
      <c r="Z10" s="60">
        <v>0</v>
      </c>
      <c r="AA10" s="71"/>
      <c r="AB10" s="66">
        <v>0</v>
      </c>
      <c r="AC10" s="65"/>
      <c r="AD10" s="72">
        <f t="shared" si="3"/>
        <v>-1</v>
      </c>
      <c r="AE10" s="25"/>
    </row>
    <row r="11" spans="1:31" ht="15" customHeight="1">
      <c r="A11" s="47">
        <v>13</v>
      </c>
      <c r="B11" s="48" t="s">
        <v>95</v>
      </c>
      <c r="C11" s="73"/>
      <c r="D11" s="74"/>
      <c r="E11" s="75" t="s">
        <v>32</v>
      </c>
      <c r="F11" s="74"/>
      <c r="G11" s="76">
        <v>0</v>
      </c>
      <c r="H11" s="75" t="s">
        <v>32</v>
      </c>
      <c r="I11" s="77">
        <v>0</v>
      </c>
      <c r="J11" s="74">
        <v>6</v>
      </c>
      <c r="K11" s="75" t="s">
        <v>32</v>
      </c>
      <c r="L11" s="74">
        <v>2</v>
      </c>
      <c r="M11" s="78">
        <f t="shared" si="0"/>
        <v>0.3333333333333333</v>
      </c>
      <c r="N11" s="74">
        <v>0</v>
      </c>
      <c r="O11" s="75" t="s">
        <v>32</v>
      </c>
      <c r="P11" s="74">
        <v>0</v>
      </c>
      <c r="Q11" s="79" t="e">
        <f t="shared" si="1"/>
        <v>#DIV/0!</v>
      </c>
      <c r="R11" s="80">
        <f t="shared" si="2"/>
        <v>6</v>
      </c>
      <c r="S11" s="81">
        <v>0</v>
      </c>
      <c r="T11" s="76">
        <v>0</v>
      </c>
      <c r="U11" s="82">
        <f t="shared" si="4"/>
        <v>0</v>
      </c>
      <c r="V11" s="81">
        <v>2</v>
      </c>
      <c r="W11" s="84">
        <v>6</v>
      </c>
      <c r="X11" s="81">
        <v>0</v>
      </c>
      <c r="Y11" s="82">
        <v>1</v>
      </c>
      <c r="Z11" s="81">
        <v>1</v>
      </c>
      <c r="AA11" s="83"/>
      <c r="AB11" s="77">
        <v>0</v>
      </c>
      <c r="AC11" s="76"/>
      <c r="AD11" s="59">
        <f t="shared" si="3"/>
        <v>-1</v>
      </c>
      <c r="AE11" s="25"/>
    </row>
    <row r="12" spans="1:31" ht="15" customHeight="1">
      <c r="A12" s="60">
        <v>17</v>
      </c>
      <c r="B12" s="61" t="s">
        <v>96</v>
      </c>
      <c r="C12" s="62"/>
      <c r="D12" s="63"/>
      <c r="E12" s="64" t="s">
        <v>32</v>
      </c>
      <c r="F12" s="63"/>
      <c r="G12" s="65">
        <v>14</v>
      </c>
      <c r="H12" s="64" t="s">
        <v>32</v>
      </c>
      <c r="I12" s="66">
        <v>8</v>
      </c>
      <c r="J12" s="63">
        <v>1</v>
      </c>
      <c r="K12" s="64" t="s">
        <v>32</v>
      </c>
      <c r="L12" s="63">
        <v>0</v>
      </c>
      <c r="M12" s="67">
        <f t="shared" si="0"/>
        <v>0.5333333333333333</v>
      </c>
      <c r="N12" s="63">
        <v>4</v>
      </c>
      <c r="O12" s="64" t="s">
        <v>32</v>
      </c>
      <c r="P12" s="63">
        <v>4</v>
      </c>
      <c r="Q12" s="68">
        <f t="shared" si="1"/>
        <v>1</v>
      </c>
      <c r="R12" s="69">
        <f t="shared" si="2"/>
        <v>20</v>
      </c>
      <c r="S12" s="60">
        <v>4</v>
      </c>
      <c r="T12" s="65">
        <v>2</v>
      </c>
      <c r="U12" s="70">
        <f t="shared" si="4"/>
        <v>6</v>
      </c>
      <c r="V12" s="60">
        <v>1</v>
      </c>
      <c r="W12" s="70">
        <v>4</v>
      </c>
      <c r="X12" s="60">
        <v>3</v>
      </c>
      <c r="Y12" s="70">
        <v>4</v>
      </c>
      <c r="Z12" s="60">
        <v>3</v>
      </c>
      <c r="AA12" s="71"/>
      <c r="AB12" s="66">
        <v>1</v>
      </c>
      <c r="AC12" s="65"/>
      <c r="AD12" s="72">
        <f t="shared" si="3"/>
        <v>23</v>
      </c>
      <c r="AE12" s="25"/>
    </row>
    <row r="13" spans="1:31" ht="15" customHeight="1">
      <c r="A13" s="47">
        <v>18</v>
      </c>
      <c r="B13" s="48" t="s">
        <v>97</v>
      </c>
      <c r="C13" s="73"/>
      <c r="D13" s="74"/>
      <c r="E13" s="75" t="s">
        <v>32</v>
      </c>
      <c r="F13" s="74"/>
      <c r="G13" s="76">
        <v>4</v>
      </c>
      <c r="H13" s="75" t="s">
        <v>32</v>
      </c>
      <c r="I13" s="77">
        <v>2</v>
      </c>
      <c r="J13" s="74">
        <v>3</v>
      </c>
      <c r="K13" s="75" t="s">
        <v>32</v>
      </c>
      <c r="L13" s="74">
        <v>2</v>
      </c>
      <c r="M13" s="78">
        <f t="shared" si="0"/>
        <v>0.5714285714285714</v>
      </c>
      <c r="N13" s="74">
        <v>4</v>
      </c>
      <c r="O13" s="75" t="s">
        <v>32</v>
      </c>
      <c r="P13" s="74">
        <v>2</v>
      </c>
      <c r="Q13" s="79">
        <f t="shared" si="1"/>
        <v>0.5</v>
      </c>
      <c r="R13" s="80">
        <f t="shared" si="2"/>
        <v>12</v>
      </c>
      <c r="S13" s="81">
        <v>3</v>
      </c>
      <c r="T13" s="76">
        <v>2</v>
      </c>
      <c r="U13" s="82">
        <f t="shared" si="4"/>
        <v>5</v>
      </c>
      <c r="V13" s="81">
        <v>2</v>
      </c>
      <c r="W13" s="82">
        <v>3</v>
      </c>
      <c r="X13" s="81">
        <v>4</v>
      </c>
      <c r="Y13" s="82">
        <v>1</v>
      </c>
      <c r="Z13" s="81">
        <v>0</v>
      </c>
      <c r="AA13" s="83"/>
      <c r="AB13" s="77">
        <v>0</v>
      </c>
      <c r="AC13" s="76"/>
      <c r="AD13" s="59">
        <f t="shared" si="3"/>
        <v>15</v>
      </c>
      <c r="AE13" s="25"/>
    </row>
    <row r="14" spans="1:31" ht="15" customHeight="1">
      <c r="A14" s="60">
        <v>19</v>
      </c>
      <c r="B14" s="61" t="s">
        <v>98</v>
      </c>
      <c r="C14" s="62"/>
      <c r="D14" s="63"/>
      <c r="E14" s="64" t="s">
        <v>32</v>
      </c>
      <c r="F14" s="63"/>
      <c r="G14" s="65">
        <v>4</v>
      </c>
      <c r="H14" s="64" t="s">
        <v>32</v>
      </c>
      <c r="I14" s="66">
        <v>1</v>
      </c>
      <c r="J14" s="63">
        <v>0</v>
      </c>
      <c r="K14" s="64" t="s">
        <v>32</v>
      </c>
      <c r="L14" s="63">
        <v>0</v>
      </c>
      <c r="M14" s="67">
        <f t="shared" si="0"/>
        <v>0.25</v>
      </c>
      <c r="N14" s="63">
        <v>0</v>
      </c>
      <c r="O14" s="64" t="s">
        <v>32</v>
      </c>
      <c r="P14" s="63">
        <v>0</v>
      </c>
      <c r="Q14" s="68" t="e">
        <f t="shared" si="1"/>
        <v>#DIV/0!</v>
      </c>
      <c r="R14" s="69">
        <f t="shared" si="2"/>
        <v>2</v>
      </c>
      <c r="S14" s="60">
        <v>0</v>
      </c>
      <c r="T14" s="65">
        <v>1</v>
      </c>
      <c r="U14" s="70">
        <f t="shared" si="4"/>
        <v>1</v>
      </c>
      <c r="V14" s="60">
        <v>0</v>
      </c>
      <c r="W14" s="70">
        <v>1</v>
      </c>
      <c r="X14" s="60">
        <v>0</v>
      </c>
      <c r="Y14" s="70">
        <v>0</v>
      </c>
      <c r="Z14" s="60">
        <v>0</v>
      </c>
      <c r="AA14" s="71"/>
      <c r="AB14" s="66">
        <v>0</v>
      </c>
      <c r="AC14" s="65"/>
      <c r="AD14" s="72">
        <f t="shared" si="3"/>
        <v>-1</v>
      </c>
      <c r="AE14" s="25"/>
    </row>
    <row r="15" spans="1:31" ht="15" customHeight="1">
      <c r="A15" s="47">
        <v>21</v>
      </c>
      <c r="B15" s="48" t="s">
        <v>99</v>
      </c>
      <c r="C15" s="73"/>
      <c r="D15" s="74"/>
      <c r="E15" s="75" t="s">
        <v>32</v>
      </c>
      <c r="F15" s="74"/>
      <c r="G15" s="76">
        <v>3</v>
      </c>
      <c r="H15" s="75" t="s">
        <v>32</v>
      </c>
      <c r="I15" s="77">
        <v>1</v>
      </c>
      <c r="J15" s="74">
        <v>1</v>
      </c>
      <c r="K15" s="75" t="s">
        <v>32</v>
      </c>
      <c r="L15" s="74">
        <v>0</v>
      </c>
      <c r="M15" s="78">
        <f t="shared" si="0"/>
        <v>0.25</v>
      </c>
      <c r="N15" s="74">
        <v>0</v>
      </c>
      <c r="O15" s="75" t="s">
        <v>32</v>
      </c>
      <c r="P15" s="74">
        <v>0</v>
      </c>
      <c r="Q15" s="79" t="e">
        <f t="shared" si="1"/>
        <v>#DIV/0!</v>
      </c>
      <c r="R15" s="80">
        <f t="shared" si="2"/>
        <v>2</v>
      </c>
      <c r="S15" s="81"/>
      <c r="T15" s="76"/>
      <c r="U15" s="82">
        <f t="shared" si="4"/>
        <v>0</v>
      </c>
      <c r="V15" s="81"/>
      <c r="W15" s="82"/>
      <c r="X15" s="81"/>
      <c r="Y15" s="82"/>
      <c r="Z15" s="81"/>
      <c r="AA15" s="83"/>
      <c r="AB15" s="77"/>
      <c r="AC15" s="76"/>
      <c r="AD15" s="59">
        <f t="shared" si="3"/>
        <v>-1</v>
      </c>
      <c r="AE15" s="25"/>
    </row>
    <row r="16" spans="1:31" ht="15" customHeight="1">
      <c r="A16" s="60">
        <v>22</v>
      </c>
      <c r="B16" s="61" t="s">
        <v>100</v>
      </c>
      <c r="C16" s="62"/>
      <c r="D16" s="63"/>
      <c r="E16" s="64" t="s">
        <v>32</v>
      </c>
      <c r="F16" s="63"/>
      <c r="G16" s="65">
        <v>6</v>
      </c>
      <c r="H16" s="64" t="s">
        <v>32</v>
      </c>
      <c r="I16" s="66">
        <v>0</v>
      </c>
      <c r="J16" s="63">
        <v>6</v>
      </c>
      <c r="K16" s="64" t="s">
        <v>32</v>
      </c>
      <c r="L16" s="63">
        <v>0</v>
      </c>
      <c r="M16" s="67">
        <f t="shared" si="0"/>
        <v>0</v>
      </c>
      <c r="N16" s="63">
        <v>0</v>
      </c>
      <c r="O16" s="64" t="s">
        <v>32</v>
      </c>
      <c r="P16" s="63">
        <v>0</v>
      </c>
      <c r="Q16" s="68" t="e">
        <f t="shared" si="1"/>
        <v>#DIV/0!</v>
      </c>
      <c r="R16" s="69">
        <f t="shared" si="2"/>
        <v>0</v>
      </c>
      <c r="S16" s="60">
        <v>3</v>
      </c>
      <c r="T16" s="65">
        <v>0</v>
      </c>
      <c r="U16" s="70">
        <f t="shared" si="4"/>
        <v>3</v>
      </c>
      <c r="V16" s="60">
        <v>3</v>
      </c>
      <c r="W16" s="70">
        <v>4</v>
      </c>
      <c r="X16" s="60">
        <v>1</v>
      </c>
      <c r="Y16" s="70">
        <v>1</v>
      </c>
      <c r="Z16" s="60">
        <v>4</v>
      </c>
      <c r="AA16" s="71"/>
      <c r="AB16" s="66">
        <v>0</v>
      </c>
      <c r="AC16" s="65"/>
      <c r="AD16" s="72">
        <f t="shared" si="3"/>
        <v>-5</v>
      </c>
      <c r="AE16" s="25"/>
    </row>
    <row r="17" spans="1:31" ht="15" customHeight="1">
      <c r="A17" s="47">
        <v>24</v>
      </c>
      <c r="B17" s="48" t="s">
        <v>101</v>
      </c>
      <c r="C17" s="73"/>
      <c r="D17" s="74"/>
      <c r="E17" s="75" t="s">
        <v>32</v>
      </c>
      <c r="F17" s="74"/>
      <c r="G17" s="76">
        <v>0</v>
      </c>
      <c r="H17" s="75" t="s">
        <v>32</v>
      </c>
      <c r="I17" s="77">
        <v>0</v>
      </c>
      <c r="J17" s="74">
        <v>0</v>
      </c>
      <c r="K17" s="75" t="s">
        <v>32</v>
      </c>
      <c r="L17" s="74">
        <v>0</v>
      </c>
      <c r="M17" s="78" t="e">
        <f t="shared" si="0"/>
        <v>#DIV/0!</v>
      </c>
      <c r="N17" s="74">
        <v>2</v>
      </c>
      <c r="O17" s="75" t="s">
        <v>32</v>
      </c>
      <c r="P17" s="74">
        <v>1</v>
      </c>
      <c r="Q17" s="79">
        <f t="shared" si="1"/>
        <v>0.5</v>
      </c>
      <c r="R17" s="80">
        <f t="shared" si="2"/>
        <v>1</v>
      </c>
      <c r="S17" s="81">
        <v>0</v>
      </c>
      <c r="T17" s="76">
        <v>0</v>
      </c>
      <c r="U17" s="82">
        <f t="shared" si="4"/>
        <v>0</v>
      </c>
      <c r="V17" s="81">
        <v>0</v>
      </c>
      <c r="W17" s="82">
        <v>0</v>
      </c>
      <c r="X17" s="81">
        <v>1</v>
      </c>
      <c r="Y17" s="82">
        <v>0</v>
      </c>
      <c r="Z17" s="81">
        <v>0</v>
      </c>
      <c r="AA17" s="83"/>
      <c r="AB17" s="77">
        <v>0</v>
      </c>
      <c r="AC17" s="76"/>
      <c r="AD17" s="59">
        <f t="shared" si="3"/>
        <v>1</v>
      </c>
      <c r="AE17" s="25"/>
    </row>
    <row r="18" spans="1:31" ht="15" customHeight="1">
      <c r="A18" s="60">
        <v>25</v>
      </c>
      <c r="B18" s="61" t="s">
        <v>102</v>
      </c>
      <c r="C18" s="62"/>
      <c r="D18" s="63"/>
      <c r="E18" s="64" t="s">
        <v>32</v>
      </c>
      <c r="F18" s="63"/>
      <c r="G18" s="65">
        <v>1</v>
      </c>
      <c r="H18" s="64" t="s">
        <v>32</v>
      </c>
      <c r="I18" s="66">
        <v>1</v>
      </c>
      <c r="J18" s="63">
        <v>0</v>
      </c>
      <c r="K18" s="64" t="s">
        <v>32</v>
      </c>
      <c r="L18" s="63">
        <v>0</v>
      </c>
      <c r="M18" s="67">
        <f t="shared" si="0"/>
        <v>1</v>
      </c>
      <c r="N18" s="63">
        <v>0</v>
      </c>
      <c r="O18" s="64" t="s">
        <v>32</v>
      </c>
      <c r="P18" s="63">
        <v>0</v>
      </c>
      <c r="Q18" s="68" t="e">
        <f t="shared" si="1"/>
        <v>#DIV/0!</v>
      </c>
      <c r="R18" s="69">
        <f t="shared" si="2"/>
        <v>2</v>
      </c>
      <c r="S18" s="60">
        <v>2</v>
      </c>
      <c r="T18" s="65">
        <v>1</v>
      </c>
      <c r="U18" s="70">
        <f t="shared" si="4"/>
        <v>3</v>
      </c>
      <c r="V18" s="60">
        <v>0</v>
      </c>
      <c r="W18" s="70">
        <v>1</v>
      </c>
      <c r="X18" s="60">
        <v>0</v>
      </c>
      <c r="Y18" s="70">
        <v>5</v>
      </c>
      <c r="Z18" s="60">
        <v>1</v>
      </c>
      <c r="AA18" s="71"/>
      <c r="AB18" s="66">
        <v>0</v>
      </c>
      <c r="AC18" s="65"/>
      <c r="AD18" s="72">
        <f t="shared" si="3"/>
        <v>5</v>
      </c>
      <c r="AE18" s="25"/>
    </row>
    <row r="19" spans="1:31" ht="15" customHeight="1">
      <c r="A19" s="47">
        <v>0</v>
      </c>
      <c r="B19" s="48">
        <v>0</v>
      </c>
      <c r="C19" s="73"/>
      <c r="D19" s="74"/>
      <c r="E19" s="75" t="s">
        <v>32</v>
      </c>
      <c r="F19" s="74"/>
      <c r="G19" s="76"/>
      <c r="H19" s="75" t="s">
        <v>32</v>
      </c>
      <c r="I19" s="77"/>
      <c r="J19" s="74"/>
      <c r="K19" s="75" t="s">
        <v>32</v>
      </c>
      <c r="L19" s="74"/>
      <c r="M19" s="78" t="e">
        <f t="shared" si="0"/>
        <v>#DIV/0!</v>
      </c>
      <c r="N19" s="74"/>
      <c r="O19" s="75" t="s">
        <v>32</v>
      </c>
      <c r="P19" s="74"/>
      <c r="Q19" s="79" t="e">
        <f t="shared" si="1"/>
        <v>#DIV/0!</v>
      </c>
      <c r="R19" s="80">
        <f t="shared" si="2"/>
        <v>0</v>
      </c>
      <c r="S19" s="81"/>
      <c r="T19" s="76"/>
      <c r="U19" s="82">
        <f t="shared" si="4"/>
        <v>0</v>
      </c>
      <c r="V19" s="81"/>
      <c r="W19" s="82"/>
      <c r="X19" s="81"/>
      <c r="Y19" s="82"/>
      <c r="Z19" s="81"/>
      <c r="AA19" s="83"/>
      <c r="AB19" s="77"/>
      <c r="AC19" s="76"/>
      <c r="AD19" s="59">
        <f t="shared" si="3"/>
        <v>0</v>
      </c>
      <c r="AE19" s="25"/>
    </row>
    <row r="20" spans="1:31" ht="15" customHeight="1">
      <c r="A20" s="60">
        <f>'[1]Alapadatok'!G15</f>
        <v>0</v>
      </c>
      <c r="B20" s="61">
        <v>0</v>
      </c>
      <c r="C20" s="62"/>
      <c r="D20" s="63"/>
      <c r="E20" s="64" t="s">
        <v>32</v>
      </c>
      <c r="F20" s="63"/>
      <c r="G20" s="65"/>
      <c r="H20" s="64" t="s">
        <v>32</v>
      </c>
      <c r="I20" s="66"/>
      <c r="J20" s="63"/>
      <c r="K20" s="64" t="s">
        <v>32</v>
      </c>
      <c r="L20" s="63"/>
      <c r="M20" s="67" t="e">
        <f t="shared" si="0"/>
        <v>#DIV/0!</v>
      </c>
      <c r="N20" s="63"/>
      <c r="O20" s="64" t="s">
        <v>32</v>
      </c>
      <c r="P20" s="63"/>
      <c r="Q20" s="68" t="e">
        <f t="shared" si="1"/>
        <v>#DIV/0!</v>
      </c>
      <c r="R20" s="69">
        <f t="shared" si="2"/>
        <v>0</v>
      </c>
      <c r="S20" s="60"/>
      <c r="T20" s="65"/>
      <c r="U20" s="70">
        <f t="shared" si="4"/>
        <v>0</v>
      </c>
      <c r="V20" s="60"/>
      <c r="W20" s="70"/>
      <c r="X20" s="60"/>
      <c r="Y20" s="70"/>
      <c r="Z20" s="60"/>
      <c r="AA20" s="71"/>
      <c r="AB20" s="66"/>
      <c r="AC20" s="65"/>
      <c r="AD20" s="72">
        <f t="shared" si="3"/>
        <v>0</v>
      </c>
      <c r="AE20" s="25"/>
    </row>
    <row r="21" spans="1:31" ht="15" customHeight="1">
      <c r="A21" s="47">
        <f>'[1]Alapadatok'!G16</f>
        <v>0</v>
      </c>
      <c r="B21" s="48">
        <f>'[1]Alapadatok'!E16</f>
        <v>0</v>
      </c>
      <c r="C21" s="73"/>
      <c r="D21" s="74"/>
      <c r="E21" s="75" t="s">
        <v>32</v>
      </c>
      <c r="F21" s="74"/>
      <c r="G21" s="76"/>
      <c r="H21" s="75" t="s">
        <v>32</v>
      </c>
      <c r="I21" s="77"/>
      <c r="J21" s="74"/>
      <c r="K21" s="75" t="s">
        <v>32</v>
      </c>
      <c r="L21" s="74"/>
      <c r="M21" s="78" t="e">
        <f t="shared" si="0"/>
        <v>#DIV/0!</v>
      </c>
      <c r="N21" s="74"/>
      <c r="O21" s="75" t="s">
        <v>32</v>
      </c>
      <c r="P21" s="74"/>
      <c r="Q21" s="79" t="e">
        <f t="shared" si="1"/>
        <v>#DIV/0!</v>
      </c>
      <c r="R21" s="80">
        <f t="shared" si="2"/>
        <v>0</v>
      </c>
      <c r="S21" s="81"/>
      <c r="T21" s="76"/>
      <c r="U21" s="82">
        <f t="shared" si="4"/>
        <v>0</v>
      </c>
      <c r="V21" s="81"/>
      <c r="W21" s="82"/>
      <c r="X21" s="81"/>
      <c r="Y21" s="82"/>
      <c r="Z21" s="81"/>
      <c r="AA21" s="83"/>
      <c r="AB21" s="77"/>
      <c r="AC21" s="76"/>
      <c r="AD21" s="59">
        <f t="shared" si="3"/>
        <v>0</v>
      </c>
      <c r="AE21" s="25"/>
    </row>
    <row r="22" spans="1:31" ht="15" customHeight="1">
      <c r="A22" s="60">
        <f>'[1]Alapadatok'!G17</f>
        <v>0</v>
      </c>
      <c r="B22" s="61">
        <f>'[1]Alapadatok'!E17</f>
        <v>0</v>
      </c>
      <c r="C22" s="62"/>
      <c r="D22" s="63"/>
      <c r="E22" s="64" t="s">
        <v>32</v>
      </c>
      <c r="F22" s="63"/>
      <c r="G22" s="65"/>
      <c r="H22" s="64" t="s">
        <v>32</v>
      </c>
      <c r="I22" s="66"/>
      <c r="J22" s="63"/>
      <c r="K22" s="64" t="s">
        <v>32</v>
      </c>
      <c r="L22" s="63"/>
      <c r="M22" s="67" t="e">
        <f t="shared" si="0"/>
        <v>#DIV/0!</v>
      </c>
      <c r="N22" s="63"/>
      <c r="O22" s="64" t="s">
        <v>32</v>
      </c>
      <c r="P22" s="63"/>
      <c r="Q22" s="68" t="e">
        <f t="shared" si="1"/>
        <v>#DIV/0!</v>
      </c>
      <c r="R22" s="69">
        <f t="shared" si="2"/>
        <v>0</v>
      </c>
      <c r="S22" s="60"/>
      <c r="T22" s="65"/>
      <c r="U22" s="70">
        <f t="shared" si="4"/>
        <v>0</v>
      </c>
      <c r="V22" s="60"/>
      <c r="W22" s="70"/>
      <c r="X22" s="60"/>
      <c r="Y22" s="70"/>
      <c r="Z22" s="60"/>
      <c r="AA22" s="71"/>
      <c r="AB22" s="66"/>
      <c r="AC22" s="65"/>
      <c r="AD22" s="72">
        <f t="shared" si="3"/>
        <v>0</v>
      </c>
      <c r="AE22" s="25"/>
    </row>
    <row r="23" spans="1:31" ht="15" customHeight="1">
      <c r="A23" s="47">
        <f>'[1]Alapadatok'!G18</f>
        <v>0</v>
      </c>
      <c r="B23" s="48">
        <f>'[1]Alapadatok'!E18</f>
        <v>0</v>
      </c>
      <c r="C23" s="73"/>
      <c r="D23" s="74"/>
      <c r="E23" s="75" t="s">
        <v>32</v>
      </c>
      <c r="F23" s="74"/>
      <c r="G23" s="76"/>
      <c r="H23" s="75" t="s">
        <v>32</v>
      </c>
      <c r="I23" s="77"/>
      <c r="J23" s="74"/>
      <c r="K23" s="75" t="s">
        <v>32</v>
      </c>
      <c r="L23" s="74"/>
      <c r="M23" s="78" t="e">
        <f t="shared" si="0"/>
        <v>#DIV/0!</v>
      </c>
      <c r="N23" s="74"/>
      <c r="O23" s="75" t="s">
        <v>32</v>
      </c>
      <c r="P23" s="74"/>
      <c r="Q23" s="79" t="e">
        <f t="shared" si="1"/>
        <v>#DIV/0!</v>
      </c>
      <c r="R23" s="80">
        <f t="shared" si="2"/>
        <v>0</v>
      </c>
      <c r="S23" s="81"/>
      <c r="T23" s="76"/>
      <c r="U23" s="82">
        <f t="shared" si="4"/>
        <v>0</v>
      </c>
      <c r="V23" s="81"/>
      <c r="W23" s="82"/>
      <c r="X23" s="81"/>
      <c r="Y23" s="82"/>
      <c r="Z23" s="81"/>
      <c r="AA23" s="83"/>
      <c r="AB23" s="77"/>
      <c r="AC23" s="76"/>
      <c r="AD23" s="59">
        <f t="shared" si="3"/>
        <v>0</v>
      </c>
      <c r="AE23" s="25"/>
    </row>
    <row r="24" spans="1:31" ht="15" customHeight="1">
      <c r="A24" s="60">
        <f>'[1]Alapadatok'!G19</f>
        <v>0</v>
      </c>
      <c r="B24" s="61">
        <f>'[1]Alapadatok'!E19</f>
        <v>0</v>
      </c>
      <c r="C24" s="62"/>
      <c r="D24" s="63"/>
      <c r="E24" s="64" t="s">
        <v>32</v>
      </c>
      <c r="F24" s="63"/>
      <c r="G24" s="65"/>
      <c r="H24" s="64" t="s">
        <v>32</v>
      </c>
      <c r="I24" s="66"/>
      <c r="J24" s="63"/>
      <c r="K24" s="64" t="s">
        <v>32</v>
      </c>
      <c r="L24" s="63"/>
      <c r="M24" s="67" t="e">
        <f t="shared" si="0"/>
        <v>#DIV/0!</v>
      </c>
      <c r="N24" s="63"/>
      <c r="O24" s="64" t="s">
        <v>32</v>
      </c>
      <c r="P24" s="63"/>
      <c r="Q24" s="68" t="e">
        <f t="shared" si="1"/>
        <v>#DIV/0!</v>
      </c>
      <c r="R24" s="69">
        <f t="shared" si="2"/>
        <v>0</v>
      </c>
      <c r="S24" s="60"/>
      <c r="T24" s="65"/>
      <c r="U24" s="70">
        <f t="shared" si="4"/>
        <v>0</v>
      </c>
      <c r="V24" s="60"/>
      <c r="W24" s="70"/>
      <c r="X24" s="60"/>
      <c r="Y24" s="70"/>
      <c r="Z24" s="60"/>
      <c r="AA24" s="71"/>
      <c r="AB24" s="66"/>
      <c r="AC24" s="65"/>
      <c r="AD24" s="72">
        <f t="shared" si="3"/>
        <v>0</v>
      </c>
      <c r="AE24" s="25"/>
    </row>
    <row r="25" spans="1:31" ht="15" customHeight="1">
      <c r="A25" s="47">
        <f>'[1]Alapadatok'!G20</f>
        <v>0</v>
      </c>
      <c r="B25" s="48">
        <f>'[1]Alapadatok'!E20</f>
        <v>0</v>
      </c>
      <c r="C25" s="73"/>
      <c r="D25" s="74"/>
      <c r="E25" s="75" t="s">
        <v>32</v>
      </c>
      <c r="F25" s="74"/>
      <c r="G25" s="76"/>
      <c r="H25" s="75" t="s">
        <v>32</v>
      </c>
      <c r="I25" s="77"/>
      <c r="J25" s="74"/>
      <c r="K25" s="75" t="s">
        <v>32</v>
      </c>
      <c r="L25" s="74"/>
      <c r="M25" s="78" t="e">
        <f t="shared" si="0"/>
        <v>#DIV/0!</v>
      </c>
      <c r="N25" s="74"/>
      <c r="O25" s="75" t="s">
        <v>32</v>
      </c>
      <c r="P25" s="74"/>
      <c r="Q25" s="79" t="e">
        <f t="shared" si="1"/>
        <v>#DIV/0!</v>
      </c>
      <c r="R25" s="80">
        <f t="shared" si="2"/>
        <v>0</v>
      </c>
      <c r="S25" s="81"/>
      <c r="T25" s="76"/>
      <c r="U25" s="82">
        <f t="shared" si="4"/>
        <v>0</v>
      </c>
      <c r="V25" s="81"/>
      <c r="W25" s="82"/>
      <c r="X25" s="81"/>
      <c r="Y25" s="82"/>
      <c r="Z25" s="81"/>
      <c r="AA25" s="83"/>
      <c r="AB25" s="77"/>
      <c r="AC25" s="76"/>
      <c r="AD25" s="59">
        <f t="shared" si="3"/>
        <v>0</v>
      </c>
      <c r="AE25" s="25"/>
    </row>
    <row r="26" spans="1:31" ht="15" customHeight="1">
      <c r="A26" s="60">
        <f>'[1]Alapadatok'!G21</f>
        <v>0</v>
      </c>
      <c r="B26" s="61">
        <f>'[1]Alapadatok'!E21</f>
        <v>0</v>
      </c>
      <c r="C26" s="85"/>
      <c r="D26" s="86"/>
      <c r="E26" s="64" t="s">
        <v>32</v>
      </c>
      <c r="F26" s="86"/>
      <c r="G26" s="87"/>
      <c r="H26" s="64" t="s">
        <v>32</v>
      </c>
      <c r="I26" s="88"/>
      <c r="J26" s="86"/>
      <c r="K26" s="64" t="s">
        <v>32</v>
      </c>
      <c r="L26" s="86"/>
      <c r="M26" s="67" t="e">
        <f t="shared" si="0"/>
        <v>#DIV/0!</v>
      </c>
      <c r="N26" s="86"/>
      <c r="O26" s="64" t="s">
        <v>32</v>
      </c>
      <c r="P26" s="86"/>
      <c r="Q26" s="68" t="e">
        <f t="shared" si="1"/>
        <v>#DIV/0!</v>
      </c>
      <c r="R26" s="69">
        <f t="shared" si="2"/>
        <v>0</v>
      </c>
      <c r="S26" s="89"/>
      <c r="T26" s="87"/>
      <c r="U26" s="70">
        <f t="shared" si="4"/>
        <v>0</v>
      </c>
      <c r="V26" s="89"/>
      <c r="W26" s="90"/>
      <c r="X26" s="89"/>
      <c r="Y26" s="90"/>
      <c r="Z26" s="89"/>
      <c r="AA26" s="91"/>
      <c r="AB26" s="88"/>
      <c r="AC26" s="87"/>
      <c r="AD26" s="72">
        <f t="shared" si="3"/>
        <v>0</v>
      </c>
      <c r="AE26" s="25"/>
    </row>
    <row r="27" spans="1:31" ht="15" customHeight="1">
      <c r="A27" s="47">
        <f>'[1]Alapadatok'!G22</f>
        <v>0</v>
      </c>
      <c r="B27" s="48">
        <f>'[1]Alapadatok'!E22</f>
        <v>0</v>
      </c>
      <c r="C27" s="92"/>
      <c r="D27" s="93"/>
      <c r="E27" s="75" t="s">
        <v>32</v>
      </c>
      <c r="F27" s="93"/>
      <c r="G27" s="94"/>
      <c r="H27" s="75" t="s">
        <v>32</v>
      </c>
      <c r="I27" s="95"/>
      <c r="J27" s="93"/>
      <c r="K27" s="75" t="s">
        <v>32</v>
      </c>
      <c r="L27" s="93"/>
      <c r="M27" s="78" t="e">
        <f t="shared" si="0"/>
        <v>#DIV/0!</v>
      </c>
      <c r="N27" s="93"/>
      <c r="O27" s="75" t="s">
        <v>32</v>
      </c>
      <c r="P27" s="93"/>
      <c r="Q27" s="79" t="e">
        <f t="shared" si="1"/>
        <v>#DIV/0!</v>
      </c>
      <c r="R27" s="80">
        <f t="shared" si="2"/>
        <v>0</v>
      </c>
      <c r="S27" s="96"/>
      <c r="T27" s="94"/>
      <c r="U27" s="82">
        <f t="shared" si="4"/>
        <v>0</v>
      </c>
      <c r="V27" s="96"/>
      <c r="W27" s="97"/>
      <c r="X27" s="96"/>
      <c r="Y27" s="97"/>
      <c r="Z27" s="96"/>
      <c r="AA27" s="98"/>
      <c r="AB27" s="95"/>
      <c r="AC27" s="94"/>
      <c r="AD27" s="59">
        <f t="shared" si="3"/>
        <v>0</v>
      </c>
      <c r="AE27" s="25"/>
    </row>
    <row r="28" spans="1:31" ht="15" customHeight="1">
      <c r="A28" s="60">
        <f>'[1]Alapadatok'!G23</f>
        <v>0</v>
      </c>
      <c r="B28" s="61">
        <f>'[1]Alapadatok'!E23</f>
        <v>0</v>
      </c>
      <c r="C28" s="85"/>
      <c r="D28" s="86"/>
      <c r="E28" s="64" t="s">
        <v>32</v>
      </c>
      <c r="F28" s="86"/>
      <c r="G28" s="87"/>
      <c r="H28" s="64" t="s">
        <v>32</v>
      </c>
      <c r="I28" s="88"/>
      <c r="J28" s="86"/>
      <c r="K28" s="64" t="s">
        <v>32</v>
      </c>
      <c r="L28" s="86"/>
      <c r="M28" s="67" t="e">
        <f t="shared" si="0"/>
        <v>#DIV/0!</v>
      </c>
      <c r="N28" s="86"/>
      <c r="O28" s="64" t="s">
        <v>32</v>
      </c>
      <c r="P28" s="86"/>
      <c r="Q28" s="68" t="e">
        <f t="shared" si="1"/>
        <v>#DIV/0!</v>
      </c>
      <c r="R28" s="69">
        <f t="shared" si="2"/>
        <v>0</v>
      </c>
      <c r="S28" s="89"/>
      <c r="T28" s="87"/>
      <c r="U28" s="70">
        <f t="shared" si="4"/>
        <v>0</v>
      </c>
      <c r="V28" s="89"/>
      <c r="W28" s="90"/>
      <c r="X28" s="89"/>
      <c r="Y28" s="90"/>
      <c r="Z28" s="89"/>
      <c r="AA28" s="91"/>
      <c r="AB28" s="88"/>
      <c r="AC28" s="87"/>
      <c r="AD28" s="72">
        <f t="shared" si="3"/>
        <v>0</v>
      </c>
      <c r="AE28" s="25"/>
    </row>
    <row r="29" spans="1:31" ht="15" customHeight="1">
      <c r="A29" s="47">
        <f>'[1]Alapadatok'!G24</f>
        <v>0</v>
      </c>
      <c r="B29" s="48">
        <f>'[1]Alapadatok'!E24</f>
        <v>0</v>
      </c>
      <c r="C29" s="92"/>
      <c r="D29" s="93"/>
      <c r="E29" s="75" t="s">
        <v>32</v>
      </c>
      <c r="F29" s="93"/>
      <c r="G29" s="94"/>
      <c r="H29" s="75" t="s">
        <v>32</v>
      </c>
      <c r="I29" s="95"/>
      <c r="J29" s="93"/>
      <c r="K29" s="75" t="s">
        <v>32</v>
      </c>
      <c r="L29" s="93"/>
      <c r="M29" s="78" t="e">
        <f t="shared" si="0"/>
        <v>#DIV/0!</v>
      </c>
      <c r="N29" s="93"/>
      <c r="O29" s="75" t="s">
        <v>32</v>
      </c>
      <c r="P29" s="93"/>
      <c r="Q29" s="79" t="e">
        <f t="shared" si="1"/>
        <v>#DIV/0!</v>
      </c>
      <c r="R29" s="80">
        <f t="shared" si="2"/>
        <v>0</v>
      </c>
      <c r="S29" s="96"/>
      <c r="T29" s="94"/>
      <c r="U29" s="82">
        <f t="shared" si="4"/>
        <v>0</v>
      </c>
      <c r="V29" s="96"/>
      <c r="W29" s="97"/>
      <c r="X29" s="96"/>
      <c r="Y29" s="97"/>
      <c r="Z29" s="96"/>
      <c r="AA29" s="98"/>
      <c r="AB29" s="95"/>
      <c r="AC29" s="94"/>
      <c r="AD29" s="59">
        <f t="shared" si="3"/>
        <v>0</v>
      </c>
      <c r="AE29" s="25"/>
    </row>
    <row r="30" spans="1:31" ht="15" customHeight="1">
      <c r="A30" s="60">
        <f>'[1]Alapadatok'!G25</f>
        <v>0</v>
      </c>
      <c r="B30" s="61">
        <f>'[1]Alapadatok'!E25</f>
        <v>0</v>
      </c>
      <c r="C30" s="85"/>
      <c r="D30" s="86"/>
      <c r="E30" s="64" t="s">
        <v>32</v>
      </c>
      <c r="F30" s="86"/>
      <c r="G30" s="87"/>
      <c r="H30" s="64" t="s">
        <v>32</v>
      </c>
      <c r="I30" s="88"/>
      <c r="J30" s="86"/>
      <c r="K30" s="64" t="s">
        <v>32</v>
      </c>
      <c r="L30" s="86"/>
      <c r="M30" s="67" t="e">
        <f t="shared" si="0"/>
        <v>#DIV/0!</v>
      </c>
      <c r="N30" s="86"/>
      <c r="O30" s="64" t="s">
        <v>32</v>
      </c>
      <c r="P30" s="86"/>
      <c r="Q30" s="68" t="e">
        <f t="shared" si="1"/>
        <v>#DIV/0!</v>
      </c>
      <c r="R30" s="69">
        <f t="shared" si="2"/>
        <v>0</v>
      </c>
      <c r="S30" s="89"/>
      <c r="T30" s="87"/>
      <c r="U30" s="70">
        <f t="shared" si="4"/>
        <v>0</v>
      </c>
      <c r="V30" s="89"/>
      <c r="W30" s="90"/>
      <c r="X30" s="89"/>
      <c r="Y30" s="90"/>
      <c r="Z30" s="89"/>
      <c r="AA30" s="91"/>
      <c r="AB30" s="88"/>
      <c r="AC30" s="87"/>
      <c r="AD30" s="72">
        <f t="shared" si="3"/>
        <v>0</v>
      </c>
      <c r="AE30" s="25"/>
    </row>
    <row r="31" spans="1:31" ht="15" customHeight="1" thickBot="1">
      <c r="A31" s="47">
        <f>'[1]Alapadatok'!G26</f>
        <v>0</v>
      </c>
      <c r="B31" s="48">
        <f>'[1]Alapadatok'!E26</f>
        <v>0</v>
      </c>
      <c r="C31" s="99"/>
      <c r="D31" s="100"/>
      <c r="E31" s="51" t="s">
        <v>32</v>
      </c>
      <c r="F31" s="100"/>
      <c r="G31" s="101"/>
      <c r="H31" s="51" t="s">
        <v>32</v>
      </c>
      <c r="I31" s="102"/>
      <c r="J31" s="100"/>
      <c r="K31" s="51" t="s">
        <v>32</v>
      </c>
      <c r="L31" s="100"/>
      <c r="M31" s="54" t="e">
        <f t="shared" si="0"/>
        <v>#DIV/0!</v>
      </c>
      <c r="N31" s="100"/>
      <c r="O31" s="51" t="s">
        <v>32</v>
      </c>
      <c r="P31" s="100"/>
      <c r="Q31" s="103" t="e">
        <f t="shared" si="1"/>
        <v>#DIV/0!</v>
      </c>
      <c r="R31" s="56">
        <f t="shared" si="2"/>
        <v>0</v>
      </c>
      <c r="S31" s="104"/>
      <c r="T31" s="101"/>
      <c r="U31" s="105">
        <f t="shared" si="4"/>
        <v>0</v>
      </c>
      <c r="V31" s="106"/>
      <c r="W31" s="105"/>
      <c r="X31" s="104"/>
      <c r="Y31" s="107"/>
      <c r="Z31" s="104"/>
      <c r="AA31" s="108"/>
      <c r="AB31" s="102"/>
      <c r="AC31" s="101"/>
      <c r="AD31" s="59">
        <f t="shared" si="3"/>
        <v>0</v>
      </c>
      <c r="AE31" s="25"/>
    </row>
    <row r="32" spans="1:31" ht="15" customHeight="1" thickBot="1">
      <c r="A32" s="109"/>
      <c r="B32" s="110" t="s">
        <v>33</v>
      </c>
      <c r="C32" s="111"/>
      <c r="D32" s="112">
        <f>SUM(D7:D31)</f>
        <v>0</v>
      </c>
      <c r="E32" s="113" t="s">
        <v>32</v>
      </c>
      <c r="F32" s="112">
        <f>SUM(F7:F31)</f>
        <v>0</v>
      </c>
      <c r="G32" s="114">
        <f>SUM(G7:G31)</f>
        <v>42</v>
      </c>
      <c r="H32" s="113" t="s">
        <v>32</v>
      </c>
      <c r="I32" s="115">
        <f>SUM(I7:I31)</f>
        <v>16</v>
      </c>
      <c r="J32" s="112">
        <f>SUM(J7:J31)</f>
        <v>22</v>
      </c>
      <c r="K32" s="113" t="s">
        <v>32</v>
      </c>
      <c r="L32" s="115">
        <f>SUM(L7:L31)</f>
        <v>4</v>
      </c>
      <c r="M32" s="116">
        <f t="shared" si="0"/>
        <v>0.3125</v>
      </c>
      <c r="N32" s="114">
        <f>SUM(N7:N31)</f>
        <v>22</v>
      </c>
      <c r="O32" s="113" t="s">
        <v>32</v>
      </c>
      <c r="P32" s="112">
        <f>SUM(P7:P31)</f>
        <v>13</v>
      </c>
      <c r="Q32" s="117">
        <f t="shared" si="1"/>
        <v>0.5909090909090909</v>
      </c>
      <c r="R32" s="118">
        <f aca="true" t="shared" si="5" ref="R32:AD32">SUM(R7:R31)</f>
        <v>57</v>
      </c>
      <c r="S32" s="119">
        <f t="shared" si="5"/>
        <v>20</v>
      </c>
      <c r="T32" s="114">
        <f t="shared" si="5"/>
        <v>7</v>
      </c>
      <c r="U32" s="120">
        <f>SUM(S32:T32)</f>
        <v>27</v>
      </c>
      <c r="V32" s="119">
        <f t="shared" si="5"/>
        <v>10</v>
      </c>
      <c r="W32" s="121">
        <f t="shared" si="5"/>
        <v>24</v>
      </c>
      <c r="X32" s="119">
        <f t="shared" si="5"/>
        <v>15</v>
      </c>
      <c r="Y32" s="121">
        <f t="shared" si="5"/>
        <v>17</v>
      </c>
      <c r="Z32" s="119">
        <f t="shared" si="5"/>
        <v>11</v>
      </c>
      <c r="AA32" s="122">
        <f t="shared" si="5"/>
        <v>0</v>
      </c>
      <c r="AB32" s="119">
        <f t="shared" si="5"/>
        <v>2</v>
      </c>
      <c r="AC32" s="121">
        <f t="shared" si="5"/>
        <v>0</v>
      </c>
      <c r="AD32" s="123">
        <f t="shared" si="5"/>
        <v>45</v>
      </c>
      <c r="AE32" s="25"/>
    </row>
    <row r="33" spans="1:31" ht="9.75" customHeight="1">
      <c r="A33" s="124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25"/>
    </row>
    <row r="34" spans="1:31" ht="10.5">
      <c r="A34" s="124"/>
      <c r="B34" s="126" t="s">
        <v>13</v>
      </c>
      <c r="C34" s="125" t="s">
        <v>34</v>
      </c>
      <c r="D34" s="125"/>
      <c r="E34" s="125"/>
      <c r="F34" s="125"/>
      <c r="G34" s="125"/>
      <c r="H34" s="126" t="s">
        <v>7</v>
      </c>
      <c r="I34" s="126" t="s">
        <v>35</v>
      </c>
      <c r="J34" s="125"/>
      <c r="K34" s="125"/>
      <c r="L34" s="125"/>
      <c r="M34" s="125"/>
      <c r="N34" s="125"/>
      <c r="O34" s="126" t="s">
        <v>30</v>
      </c>
      <c r="P34" s="125" t="s">
        <v>36</v>
      </c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25"/>
    </row>
    <row r="35" spans="1:31" ht="10.5">
      <c r="A35" s="124"/>
      <c r="B35" s="126" t="s">
        <v>37</v>
      </c>
      <c r="C35" s="126" t="s">
        <v>38</v>
      </c>
      <c r="D35" s="125"/>
      <c r="E35" s="125"/>
      <c r="F35" s="125"/>
      <c r="G35" s="125"/>
      <c r="H35" s="126" t="s">
        <v>24</v>
      </c>
      <c r="I35" s="126" t="s">
        <v>39</v>
      </c>
      <c r="J35" s="125"/>
      <c r="K35" s="125"/>
      <c r="L35" s="125"/>
      <c r="M35" s="125"/>
      <c r="N35" s="125"/>
      <c r="O35" s="125"/>
      <c r="P35" s="125" t="s">
        <v>40</v>
      </c>
      <c r="Q35" s="125"/>
      <c r="R35" s="125"/>
      <c r="S35" s="125"/>
      <c r="T35" s="125" t="s">
        <v>41</v>
      </c>
      <c r="U35" s="125"/>
      <c r="V35" s="125"/>
      <c r="W35" s="125"/>
      <c r="X35" s="125"/>
      <c r="Y35" s="125" t="s">
        <v>42</v>
      </c>
      <c r="Z35" s="125"/>
      <c r="AA35" s="125"/>
      <c r="AB35" s="125"/>
      <c r="AC35" s="125"/>
      <c r="AD35" s="127" t="e">
        <f>(F35-D35)+(I35-G35)+(L35-J35)+(P35-N35)+R35+S35+T35+(1.5*V35)-W35+(1.5*X35)+(1.5*Z35)+AB35+(AA35*AC35)</f>
        <v>#VALUE!</v>
      </c>
      <c r="AE35" s="25"/>
    </row>
    <row r="36" spans="1:31" ht="10.5">
      <c r="A36" s="124"/>
      <c r="B36" s="126" t="s">
        <v>43</v>
      </c>
      <c r="C36" s="126" t="s">
        <v>44</v>
      </c>
      <c r="D36" s="125"/>
      <c r="E36" s="125"/>
      <c r="F36" s="125"/>
      <c r="G36" s="125"/>
      <c r="H36" s="126" t="s">
        <v>25</v>
      </c>
      <c r="I36" s="126" t="s">
        <v>45</v>
      </c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 t="s">
        <v>46</v>
      </c>
      <c r="U36" s="125"/>
      <c r="V36" s="125"/>
      <c r="W36" s="125"/>
      <c r="X36" s="125"/>
      <c r="Y36" s="125" t="s">
        <v>47</v>
      </c>
      <c r="Z36" s="125"/>
      <c r="AA36" s="125"/>
      <c r="AB36" s="125"/>
      <c r="AC36" s="125"/>
      <c r="AD36" s="128" t="e">
        <f>(F36-D36)+(I36-G36)+(L36-J36)+(P36-N36)+R36+S36+(1.5*T36)+(1.5*V36)-W36+(1.5*X36)+Z36+AB36+(AA36*AC36)</f>
        <v>#VALUE!</v>
      </c>
      <c r="AE36" s="25"/>
    </row>
    <row r="37" spans="1:31" ht="10.5">
      <c r="A37" s="124"/>
      <c r="B37" s="126" t="s">
        <v>48</v>
      </c>
      <c r="C37" s="126" t="s">
        <v>49</v>
      </c>
      <c r="D37" s="125"/>
      <c r="E37" s="125"/>
      <c r="F37" s="125"/>
      <c r="G37" s="125"/>
      <c r="H37" s="126" t="s">
        <v>26</v>
      </c>
      <c r="I37" s="126" t="s">
        <v>50</v>
      </c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 t="s">
        <v>51</v>
      </c>
      <c r="U37" s="125"/>
      <c r="V37" s="125"/>
      <c r="W37" s="125"/>
      <c r="X37" s="125"/>
      <c r="Y37" s="125" t="s">
        <v>52</v>
      </c>
      <c r="Z37" s="125"/>
      <c r="AA37" s="125"/>
      <c r="AB37" s="125"/>
      <c r="AC37" s="125"/>
      <c r="AD37" s="128" t="e">
        <f>(F37-D37)+(I37-G37)+(L37-J37)+(P37-N37)+R37+S37+(1.5*T37)+V37-W37+(1.5*X37)+Z37+(1.5*AB37)+(AA37*AC37)</f>
        <v>#VALUE!</v>
      </c>
      <c r="AE37" s="25"/>
    </row>
    <row r="38" spans="1:31" ht="10.5">
      <c r="A38" s="124"/>
      <c r="B38" s="126" t="s">
        <v>20</v>
      </c>
      <c r="C38" s="126" t="s">
        <v>53</v>
      </c>
      <c r="D38" s="125"/>
      <c r="E38" s="125"/>
      <c r="F38" s="125"/>
      <c r="G38" s="125"/>
      <c r="H38" s="126" t="s">
        <v>27</v>
      </c>
      <c r="I38" s="126" t="s">
        <v>54</v>
      </c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25"/>
    </row>
    <row r="39" spans="1:31" ht="10.5">
      <c r="A39" s="124"/>
      <c r="B39" s="126" t="s">
        <v>21</v>
      </c>
      <c r="C39" s="126" t="s">
        <v>55</v>
      </c>
      <c r="D39" s="125"/>
      <c r="E39" s="125"/>
      <c r="F39" s="125"/>
      <c r="G39" s="125"/>
      <c r="H39" s="126" t="s">
        <v>56</v>
      </c>
      <c r="I39" s="125"/>
      <c r="J39" s="125"/>
      <c r="K39" s="125"/>
      <c r="L39" s="125"/>
      <c r="M39" s="125"/>
      <c r="N39" s="125"/>
      <c r="O39" s="126" t="s">
        <v>57</v>
      </c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8">
        <f>(F39-D39)+(I39-G39)+(L39-J39)+(P39-N39)+R39+S39+T39+V39-W39+X39+Z39+AB39+(AA39*AC39)</f>
        <v>0</v>
      </c>
      <c r="AE39" s="25"/>
    </row>
    <row r="40" spans="1:31" ht="10.5">
      <c r="A40" s="124"/>
      <c r="B40" s="126" t="s">
        <v>22</v>
      </c>
      <c r="C40" s="126" t="s">
        <v>58</v>
      </c>
      <c r="D40" s="125"/>
      <c r="E40" s="125"/>
      <c r="F40" s="125"/>
      <c r="G40" s="125"/>
      <c r="H40" s="126" t="s">
        <v>29</v>
      </c>
      <c r="I40" s="126" t="s">
        <v>59</v>
      </c>
      <c r="J40" s="125"/>
      <c r="K40" s="125"/>
      <c r="L40" s="125"/>
      <c r="M40" s="125"/>
      <c r="N40" s="125"/>
      <c r="O40" s="125"/>
      <c r="P40" s="125" t="s">
        <v>60</v>
      </c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25"/>
    </row>
    <row r="41" spans="1:31" ht="9.75" customHeight="1">
      <c r="A41" s="124"/>
      <c r="B41" s="126" t="s">
        <v>23</v>
      </c>
      <c r="C41" s="125" t="s">
        <v>61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9" t="s">
        <v>62</v>
      </c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25"/>
    </row>
    <row r="42" spans="1:31" ht="10.5" hidden="1">
      <c r="A42" s="124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25"/>
    </row>
    <row r="43" spans="1:31" ht="11.25" thickBot="1">
      <c r="A43" s="130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2"/>
    </row>
    <row r="44" ht="11.25" hidden="1" thickBot="1"/>
    <row r="45" spans="1:33" s="137" customFormat="1" ht="15" customHeight="1">
      <c r="A45" s="133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5"/>
      <c r="O45" s="133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5"/>
      <c r="AF45" s="136"/>
      <c r="AG45" s="136"/>
    </row>
    <row r="46" spans="1:33" s="137" customFormat="1" ht="15" customHeight="1">
      <c r="A46" s="138" t="s">
        <v>63</v>
      </c>
      <c r="B46" s="139"/>
      <c r="C46" s="139"/>
      <c r="D46" s="139"/>
      <c r="E46" s="140"/>
      <c r="F46" s="169">
        <f>C4</f>
        <v>0</v>
      </c>
      <c r="G46" s="169"/>
      <c r="H46" s="169"/>
      <c r="I46" s="169"/>
      <c r="J46" s="140"/>
      <c r="K46" s="169">
        <f>C5</f>
        <v>0</v>
      </c>
      <c r="L46" s="169"/>
      <c r="M46" s="169"/>
      <c r="N46" s="170"/>
      <c r="O46" s="138" t="s">
        <v>64</v>
      </c>
      <c r="P46" s="139"/>
      <c r="Q46" s="139"/>
      <c r="R46" s="139"/>
      <c r="S46" s="140"/>
      <c r="T46" s="169">
        <f>C4</f>
        <v>0</v>
      </c>
      <c r="U46" s="169"/>
      <c r="V46" s="169"/>
      <c r="W46" s="169"/>
      <c r="X46" s="169"/>
      <c r="Y46" s="140"/>
      <c r="Z46" s="169">
        <f>C5</f>
        <v>0</v>
      </c>
      <c r="AA46" s="169"/>
      <c r="AB46" s="169"/>
      <c r="AC46" s="169"/>
      <c r="AD46" s="169"/>
      <c r="AE46" s="141"/>
      <c r="AF46" s="136"/>
      <c r="AG46" s="136"/>
    </row>
    <row r="47" spans="1:33" s="137" customFormat="1" ht="15" customHeight="1">
      <c r="A47" s="142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1"/>
      <c r="O47" s="142"/>
      <c r="P47" s="140"/>
      <c r="Q47" s="140"/>
      <c r="R47" s="140"/>
      <c r="S47" s="140"/>
      <c r="T47" s="140"/>
      <c r="U47" s="140"/>
      <c r="V47" s="140"/>
      <c r="W47" s="140"/>
      <c r="X47" s="143"/>
      <c r="Y47" s="140"/>
      <c r="Z47" s="140"/>
      <c r="AA47" s="140"/>
      <c r="AB47" s="140"/>
      <c r="AC47" s="140"/>
      <c r="AD47" s="140"/>
      <c r="AE47" s="141"/>
      <c r="AF47" s="136"/>
      <c r="AG47" s="136"/>
    </row>
    <row r="48" spans="1:33" s="137" customFormat="1" ht="15" customHeight="1">
      <c r="A48" s="142"/>
      <c r="B48" s="144" t="s">
        <v>65</v>
      </c>
      <c r="C48" s="144"/>
      <c r="D48" s="144"/>
      <c r="E48" s="140"/>
      <c r="F48" s="169"/>
      <c r="G48" s="169"/>
      <c r="H48" s="169"/>
      <c r="I48" s="169"/>
      <c r="J48" s="145"/>
      <c r="K48" s="169"/>
      <c r="L48" s="171"/>
      <c r="M48" s="171"/>
      <c r="N48" s="172"/>
      <c r="O48" s="142"/>
      <c r="P48" s="146" t="s">
        <v>66</v>
      </c>
      <c r="Q48" s="144"/>
      <c r="R48" s="146"/>
      <c r="S48" s="140"/>
      <c r="T48" s="169">
        <f>(F32*2)</f>
        <v>0</v>
      </c>
      <c r="U48" s="169"/>
      <c r="V48" s="169"/>
      <c r="W48" s="169"/>
      <c r="X48" s="169"/>
      <c r="Y48" s="145"/>
      <c r="Z48" s="169"/>
      <c r="AA48" s="169"/>
      <c r="AB48" s="169"/>
      <c r="AC48" s="169"/>
      <c r="AD48" s="169"/>
      <c r="AE48" s="141"/>
      <c r="AF48" s="136"/>
      <c r="AG48" s="136"/>
    </row>
    <row r="49" spans="1:33" s="137" customFormat="1" ht="15" customHeight="1">
      <c r="A49" s="142"/>
      <c r="B49" s="140"/>
      <c r="C49" s="140"/>
      <c r="D49" s="140"/>
      <c r="E49" s="140"/>
      <c r="F49" s="145"/>
      <c r="G49" s="147"/>
      <c r="H49" s="145"/>
      <c r="I49" s="145"/>
      <c r="J49" s="145"/>
      <c r="K49" s="145"/>
      <c r="L49" s="145"/>
      <c r="M49" s="148"/>
      <c r="N49" s="149"/>
      <c r="O49" s="142"/>
      <c r="P49" s="140"/>
      <c r="Q49" s="140"/>
      <c r="R49" s="140"/>
      <c r="S49" s="140"/>
      <c r="T49" s="145"/>
      <c r="U49" s="145"/>
      <c r="V49" s="150"/>
      <c r="W49" s="145"/>
      <c r="X49" s="143"/>
      <c r="Y49" s="145"/>
      <c r="Z49" s="145"/>
      <c r="AA49" s="145"/>
      <c r="AB49" s="150"/>
      <c r="AC49" s="145"/>
      <c r="AD49" s="140"/>
      <c r="AE49" s="141"/>
      <c r="AF49" s="136"/>
      <c r="AG49" s="136"/>
    </row>
    <row r="50" spans="1:33" s="137" customFormat="1" ht="15" customHeight="1">
      <c r="A50" s="142"/>
      <c r="B50" s="144" t="s">
        <v>67</v>
      </c>
      <c r="C50" s="144"/>
      <c r="D50" s="144"/>
      <c r="E50" s="140"/>
      <c r="F50" s="169">
        <f>P4-F48</f>
        <v>57</v>
      </c>
      <c r="G50" s="169"/>
      <c r="H50" s="169"/>
      <c r="I50" s="169"/>
      <c r="J50" s="145"/>
      <c r="K50" s="169">
        <f>P5-K48</f>
        <v>100</v>
      </c>
      <c r="L50" s="171"/>
      <c r="M50" s="171"/>
      <c r="N50" s="172"/>
      <c r="O50" s="142"/>
      <c r="P50" s="146" t="s">
        <v>68</v>
      </c>
      <c r="Q50" s="144"/>
      <c r="R50" s="146"/>
      <c r="S50" s="140"/>
      <c r="T50" s="169">
        <f>(L32*3)</f>
        <v>12</v>
      </c>
      <c r="U50" s="169"/>
      <c r="V50" s="169"/>
      <c r="W50" s="169"/>
      <c r="X50" s="169"/>
      <c r="Y50" s="145"/>
      <c r="Z50" s="169"/>
      <c r="AA50" s="169"/>
      <c r="AB50" s="169"/>
      <c r="AC50" s="169"/>
      <c r="AD50" s="169"/>
      <c r="AE50" s="141"/>
      <c r="AF50" s="136"/>
      <c r="AG50" s="136"/>
    </row>
    <row r="51" spans="1:33" s="137" customFormat="1" ht="15" customHeight="1">
      <c r="A51" s="142"/>
      <c r="B51" s="140"/>
      <c r="C51" s="140"/>
      <c r="D51" s="140"/>
      <c r="E51" s="140"/>
      <c r="F51" s="145"/>
      <c r="G51" s="145"/>
      <c r="H51" s="145"/>
      <c r="I51" s="145"/>
      <c r="J51" s="145"/>
      <c r="K51" s="145"/>
      <c r="L51" s="145"/>
      <c r="M51" s="145"/>
      <c r="N51" s="149"/>
      <c r="O51" s="142"/>
      <c r="P51" s="140"/>
      <c r="Q51" s="140"/>
      <c r="R51" s="140"/>
      <c r="S51" s="140"/>
      <c r="T51" s="145"/>
      <c r="U51" s="145"/>
      <c r="V51" s="150"/>
      <c r="W51" s="145"/>
      <c r="X51" s="143"/>
      <c r="Y51" s="145"/>
      <c r="Z51" s="145"/>
      <c r="AA51" s="145"/>
      <c r="AB51" s="150"/>
      <c r="AC51" s="145"/>
      <c r="AD51" s="140"/>
      <c r="AE51" s="141"/>
      <c r="AF51" s="136"/>
      <c r="AG51" s="136"/>
    </row>
    <row r="52" spans="1:33" s="137" customFormat="1" ht="15" customHeight="1">
      <c r="A52" s="138" t="s">
        <v>69</v>
      </c>
      <c r="B52" s="151"/>
      <c r="C52" s="151"/>
      <c r="D52" s="151"/>
      <c r="E52" s="140"/>
      <c r="F52" s="169">
        <f>C4</f>
        <v>0</v>
      </c>
      <c r="G52" s="169"/>
      <c r="H52" s="169"/>
      <c r="I52" s="169"/>
      <c r="J52" s="145"/>
      <c r="K52" s="169">
        <f>C5</f>
        <v>0</v>
      </c>
      <c r="L52" s="169"/>
      <c r="M52" s="169"/>
      <c r="N52" s="170"/>
      <c r="O52" s="142"/>
      <c r="P52" s="146" t="s">
        <v>70</v>
      </c>
      <c r="Q52" s="144"/>
      <c r="R52" s="146"/>
      <c r="S52" s="140"/>
      <c r="T52" s="169">
        <f>P32</f>
        <v>13</v>
      </c>
      <c r="U52" s="169"/>
      <c r="V52" s="169"/>
      <c r="W52" s="169"/>
      <c r="X52" s="169"/>
      <c r="Y52" s="145"/>
      <c r="Z52" s="169"/>
      <c r="AA52" s="169"/>
      <c r="AB52" s="169"/>
      <c r="AC52" s="169"/>
      <c r="AD52" s="169"/>
      <c r="AE52" s="141"/>
      <c r="AF52" s="146"/>
      <c r="AG52" s="146"/>
    </row>
    <row r="53" spans="1:33" s="137" customFormat="1" ht="15" customHeight="1">
      <c r="A53" s="142"/>
      <c r="B53" s="140"/>
      <c r="C53" s="140"/>
      <c r="D53" s="140"/>
      <c r="E53" s="140"/>
      <c r="F53" s="145"/>
      <c r="G53" s="145"/>
      <c r="H53" s="145"/>
      <c r="I53" s="145"/>
      <c r="J53" s="145"/>
      <c r="K53" s="145"/>
      <c r="L53" s="145"/>
      <c r="M53" s="145"/>
      <c r="N53" s="149"/>
      <c r="O53" s="142"/>
      <c r="P53" s="140"/>
      <c r="Q53" s="140"/>
      <c r="R53" s="140"/>
      <c r="S53" s="140"/>
      <c r="T53" s="145"/>
      <c r="U53" s="145"/>
      <c r="V53" s="150"/>
      <c r="W53" s="145"/>
      <c r="X53" s="143"/>
      <c r="Y53" s="145"/>
      <c r="Z53" s="145"/>
      <c r="AA53" s="145"/>
      <c r="AB53" s="150"/>
      <c r="AC53" s="145"/>
      <c r="AD53" s="140"/>
      <c r="AE53" s="141"/>
      <c r="AF53" s="146"/>
      <c r="AG53" s="146"/>
    </row>
    <row r="54" spans="1:33" s="137" customFormat="1" ht="15" customHeight="1">
      <c r="A54" s="142"/>
      <c r="B54" s="146" t="s">
        <v>71</v>
      </c>
      <c r="C54" s="146"/>
      <c r="D54" s="146"/>
      <c r="E54" s="140"/>
      <c r="F54" s="169">
        <f>S32</f>
        <v>20</v>
      </c>
      <c r="G54" s="169"/>
      <c r="H54" s="169"/>
      <c r="I54" s="169"/>
      <c r="J54" s="145"/>
      <c r="K54" s="169"/>
      <c r="L54" s="169"/>
      <c r="M54" s="169"/>
      <c r="N54" s="170"/>
      <c r="O54" s="142"/>
      <c r="P54" s="146" t="s">
        <v>72</v>
      </c>
      <c r="Q54" s="144"/>
      <c r="R54" s="146"/>
      <c r="S54" s="140"/>
      <c r="T54" s="173">
        <f>R32/(D32+G32+J32+(N32/2)+W32)</f>
        <v>0.5757575757575758</v>
      </c>
      <c r="U54" s="173"/>
      <c r="V54" s="173"/>
      <c r="W54" s="173"/>
      <c r="X54" s="173"/>
      <c r="Y54" s="145"/>
      <c r="Z54" s="173"/>
      <c r="AA54" s="173"/>
      <c r="AB54" s="173"/>
      <c r="AC54" s="173"/>
      <c r="AD54" s="173"/>
      <c r="AE54" s="141"/>
      <c r="AF54" s="146"/>
      <c r="AG54" s="146"/>
    </row>
    <row r="55" spans="1:33" s="137" customFormat="1" ht="15" customHeight="1">
      <c r="A55" s="142"/>
      <c r="B55" s="140"/>
      <c r="C55" s="140"/>
      <c r="D55" s="140"/>
      <c r="E55" s="140"/>
      <c r="F55" s="145"/>
      <c r="G55" s="147"/>
      <c r="H55" s="148"/>
      <c r="I55" s="145"/>
      <c r="J55" s="145"/>
      <c r="K55" s="145"/>
      <c r="L55" s="145"/>
      <c r="M55" s="148"/>
      <c r="N55" s="149"/>
      <c r="O55" s="142"/>
      <c r="P55" s="140"/>
      <c r="Q55" s="140"/>
      <c r="R55" s="140"/>
      <c r="S55" s="140"/>
      <c r="T55" s="145"/>
      <c r="U55" s="145"/>
      <c r="V55" s="145"/>
      <c r="W55" s="145"/>
      <c r="X55" s="143"/>
      <c r="Y55" s="145"/>
      <c r="Z55" s="145"/>
      <c r="AA55" s="145"/>
      <c r="AB55" s="145"/>
      <c r="AC55" s="145"/>
      <c r="AD55" s="140"/>
      <c r="AE55" s="141"/>
      <c r="AF55" s="146"/>
      <c r="AG55" s="146"/>
    </row>
    <row r="56" spans="1:31" ht="15" customHeight="1">
      <c r="A56" s="152"/>
      <c r="B56" s="144" t="s">
        <v>73</v>
      </c>
      <c r="C56" s="153"/>
      <c r="D56" s="153"/>
      <c r="E56" s="154"/>
      <c r="F56" s="174">
        <f>F54/(F54+K58)</f>
        <v>1</v>
      </c>
      <c r="G56" s="174"/>
      <c r="H56" s="174"/>
      <c r="I56" s="174"/>
      <c r="J56" s="145"/>
      <c r="K56" s="174">
        <f>K54/(K54+F58)</f>
        <v>0</v>
      </c>
      <c r="L56" s="174"/>
      <c r="M56" s="174"/>
      <c r="N56" s="175"/>
      <c r="O56" s="138" t="s">
        <v>74</v>
      </c>
      <c r="P56" s="151"/>
      <c r="Q56" s="139"/>
      <c r="R56" s="139"/>
      <c r="S56" s="154"/>
      <c r="T56" s="169">
        <f>C4</f>
        <v>0</v>
      </c>
      <c r="U56" s="169"/>
      <c r="V56" s="169"/>
      <c r="W56" s="169"/>
      <c r="X56" s="169"/>
      <c r="Y56" s="145"/>
      <c r="Z56" s="169">
        <f>C5</f>
        <v>0</v>
      </c>
      <c r="AA56" s="169"/>
      <c r="AB56" s="169"/>
      <c r="AC56" s="169"/>
      <c r="AD56" s="169"/>
      <c r="AE56" s="155"/>
    </row>
    <row r="57" spans="1:31" ht="15" customHeight="1">
      <c r="A57" s="142"/>
      <c r="B57" s="140"/>
      <c r="C57" s="154"/>
      <c r="D57" s="154"/>
      <c r="E57" s="154"/>
      <c r="F57" s="145"/>
      <c r="G57" s="147"/>
      <c r="H57" s="148"/>
      <c r="I57" s="145"/>
      <c r="J57" s="145"/>
      <c r="K57" s="145"/>
      <c r="L57" s="145"/>
      <c r="M57" s="148"/>
      <c r="N57" s="149"/>
      <c r="O57" s="142"/>
      <c r="P57" s="140"/>
      <c r="Q57" s="140"/>
      <c r="R57" s="140"/>
      <c r="S57" s="154"/>
      <c r="T57" s="145"/>
      <c r="U57" s="145"/>
      <c r="V57" s="145"/>
      <c r="W57" s="145"/>
      <c r="X57" s="156"/>
      <c r="Y57" s="145"/>
      <c r="Z57" s="145"/>
      <c r="AA57" s="145"/>
      <c r="AB57" s="145"/>
      <c r="AC57" s="145"/>
      <c r="AD57" s="140"/>
      <c r="AE57" s="155"/>
    </row>
    <row r="58" spans="1:31" ht="15" customHeight="1">
      <c r="A58" s="142"/>
      <c r="B58" s="146" t="s">
        <v>75</v>
      </c>
      <c r="C58" s="157"/>
      <c r="D58" s="157"/>
      <c r="E58" s="154"/>
      <c r="F58" s="169">
        <f>T32</f>
        <v>7</v>
      </c>
      <c r="G58" s="169"/>
      <c r="H58" s="169"/>
      <c r="I58" s="169"/>
      <c r="J58" s="145"/>
      <c r="K58" s="169"/>
      <c r="L58" s="169"/>
      <c r="M58" s="169"/>
      <c r="N58" s="170"/>
      <c r="O58" s="142"/>
      <c r="P58" s="146" t="s">
        <v>76</v>
      </c>
      <c r="Q58" s="146"/>
      <c r="R58" s="146"/>
      <c r="S58" s="154"/>
      <c r="T58" s="176"/>
      <c r="U58" s="176"/>
      <c r="V58" s="176"/>
      <c r="W58" s="176"/>
      <c r="X58" s="176"/>
      <c r="Y58" s="145"/>
      <c r="Z58" s="169"/>
      <c r="AA58" s="169"/>
      <c r="AB58" s="169"/>
      <c r="AC58" s="169"/>
      <c r="AD58" s="169"/>
      <c r="AE58" s="155"/>
    </row>
    <row r="59" spans="1:31" ht="15" customHeight="1">
      <c r="A59" s="142"/>
      <c r="B59" s="140"/>
      <c r="C59" s="154"/>
      <c r="D59" s="154"/>
      <c r="E59" s="154"/>
      <c r="F59" s="145"/>
      <c r="G59" s="147"/>
      <c r="H59" s="148"/>
      <c r="I59" s="145"/>
      <c r="J59" s="145"/>
      <c r="K59" s="145"/>
      <c r="L59" s="145"/>
      <c r="M59" s="148"/>
      <c r="N59" s="149"/>
      <c r="O59" s="142"/>
      <c r="P59" s="140"/>
      <c r="Q59" s="140"/>
      <c r="R59" s="140"/>
      <c r="S59" s="154"/>
      <c r="T59" s="145"/>
      <c r="U59" s="145"/>
      <c r="V59" s="150"/>
      <c r="W59" s="145"/>
      <c r="X59" s="156"/>
      <c r="Y59" s="145"/>
      <c r="Z59" s="145"/>
      <c r="AA59" s="145"/>
      <c r="AB59" s="150"/>
      <c r="AC59" s="145"/>
      <c r="AD59" s="140"/>
      <c r="AE59" s="155"/>
    </row>
    <row r="60" spans="1:31" ht="15" customHeight="1">
      <c r="A60" s="142"/>
      <c r="B60" s="146" t="s">
        <v>77</v>
      </c>
      <c r="C60" s="157"/>
      <c r="D60" s="157"/>
      <c r="E60" s="154"/>
      <c r="F60" s="174">
        <f>F58/(F58+K54)</f>
        <v>1</v>
      </c>
      <c r="G60" s="174"/>
      <c r="H60" s="174"/>
      <c r="I60" s="174"/>
      <c r="J60" s="145"/>
      <c r="K60" s="174">
        <f>K58/(K58+F54)</f>
        <v>0</v>
      </c>
      <c r="L60" s="174"/>
      <c r="M60" s="174"/>
      <c r="N60" s="175"/>
      <c r="O60" s="142"/>
      <c r="P60" s="146" t="s">
        <v>78</v>
      </c>
      <c r="Q60" s="146"/>
      <c r="R60" s="146"/>
      <c r="S60" s="154"/>
      <c r="T60" s="176"/>
      <c r="U60" s="176"/>
      <c r="V60" s="176"/>
      <c r="W60" s="176"/>
      <c r="X60" s="176"/>
      <c r="Y60" s="145"/>
      <c r="Z60" s="169"/>
      <c r="AA60" s="169"/>
      <c r="AB60" s="169"/>
      <c r="AC60" s="169"/>
      <c r="AD60" s="169"/>
      <c r="AE60" s="155"/>
    </row>
    <row r="61" spans="1:31" ht="15" customHeight="1">
      <c r="A61" s="142"/>
      <c r="B61" s="140"/>
      <c r="C61" s="154"/>
      <c r="D61" s="154"/>
      <c r="E61" s="154"/>
      <c r="F61" s="145"/>
      <c r="G61" s="147"/>
      <c r="H61" s="148"/>
      <c r="I61" s="145"/>
      <c r="J61" s="145"/>
      <c r="K61" s="145"/>
      <c r="L61" s="145"/>
      <c r="M61" s="148"/>
      <c r="N61" s="149"/>
      <c r="O61" s="142"/>
      <c r="P61" s="140"/>
      <c r="Q61" s="140"/>
      <c r="R61" s="140"/>
      <c r="S61" s="154"/>
      <c r="T61" s="145"/>
      <c r="U61" s="145"/>
      <c r="V61" s="150"/>
      <c r="W61" s="145"/>
      <c r="X61" s="156"/>
      <c r="Y61" s="145"/>
      <c r="Z61" s="145"/>
      <c r="AA61" s="145"/>
      <c r="AB61" s="150"/>
      <c r="AC61" s="145"/>
      <c r="AD61" s="140"/>
      <c r="AE61" s="155"/>
    </row>
    <row r="62" spans="1:31" ht="15" customHeight="1">
      <c r="A62" s="142"/>
      <c r="B62" s="146" t="s">
        <v>79</v>
      </c>
      <c r="C62" s="157"/>
      <c r="D62" s="157"/>
      <c r="E62" s="154"/>
      <c r="F62" s="169">
        <f>U32</f>
        <v>27</v>
      </c>
      <c r="G62" s="169"/>
      <c r="H62" s="169"/>
      <c r="I62" s="169"/>
      <c r="J62" s="145"/>
      <c r="K62" s="169">
        <f>K54+K58</f>
        <v>0</v>
      </c>
      <c r="L62" s="169"/>
      <c r="M62" s="169"/>
      <c r="N62" s="170"/>
      <c r="O62" s="142"/>
      <c r="P62" s="146" t="s">
        <v>80</v>
      </c>
      <c r="Q62" s="146"/>
      <c r="R62" s="146"/>
      <c r="S62" s="154"/>
      <c r="T62" s="176"/>
      <c r="U62" s="176"/>
      <c r="V62" s="176"/>
      <c r="W62" s="176"/>
      <c r="X62" s="176"/>
      <c r="Y62" s="145"/>
      <c r="Z62" s="169"/>
      <c r="AA62" s="169"/>
      <c r="AB62" s="169"/>
      <c r="AC62" s="169"/>
      <c r="AD62" s="169"/>
      <c r="AE62" s="155"/>
    </row>
    <row r="63" spans="1:31" ht="15" customHeight="1">
      <c r="A63" s="142"/>
      <c r="B63" s="140"/>
      <c r="C63" s="154"/>
      <c r="D63" s="154"/>
      <c r="E63" s="154"/>
      <c r="F63" s="145"/>
      <c r="G63" s="147"/>
      <c r="H63" s="148"/>
      <c r="I63" s="145"/>
      <c r="J63" s="145"/>
      <c r="K63" s="145"/>
      <c r="L63" s="145"/>
      <c r="M63" s="148"/>
      <c r="N63" s="158"/>
      <c r="O63" s="142"/>
      <c r="P63" s="140"/>
      <c r="Q63" s="140"/>
      <c r="R63" s="140"/>
      <c r="S63" s="154"/>
      <c r="T63" s="145"/>
      <c r="U63" s="145"/>
      <c r="V63" s="150"/>
      <c r="W63" s="145"/>
      <c r="X63" s="156"/>
      <c r="Y63" s="145"/>
      <c r="Z63" s="145"/>
      <c r="AA63" s="145"/>
      <c r="AB63" s="150"/>
      <c r="AC63" s="145"/>
      <c r="AD63" s="140"/>
      <c r="AE63" s="155"/>
    </row>
    <row r="64" spans="1:31" ht="15" customHeight="1">
      <c r="A64" s="142"/>
      <c r="B64" s="144" t="s">
        <v>81</v>
      </c>
      <c r="C64" s="153"/>
      <c r="D64" s="153"/>
      <c r="E64" s="154"/>
      <c r="F64" s="174">
        <f>F62/(F62+K62)</f>
        <v>1</v>
      </c>
      <c r="G64" s="174"/>
      <c r="H64" s="174"/>
      <c r="I64" s="174"/>
      <c r="J64" s="145"/>
      <c r="K64" s="174">
        <f>K62/(K62+F62)</f>
        <v>0</v>
      </c>
      <c r="L64" s="174"/>
      <c r="M64" s="174"/>
      <c r="N64" s="175"/>
      <c r="O64" s="142"/>
      <c r="P64" s="146" t="s">
        <v>82</v>
      </c>
      <c r="Q64" s="146"/>
      <c r="R64" s="146"/>
      <c r="S64" s="154"/>
      <c r="T64" s="176"/>
      <c r="U64" s="176"/>
      <c r="V64" s="176"/>
      <c r="W64" s="176"/>
      <c r="X64" s="176"/>
      <c r="Y64" s="145"/>
      <c r="Z64" s="169"/>
      <c r="AA64" s="169"/>
      <c r="AB64" s="169"/>
      <c r="AC64" s="169"/>
      <c r="AD64" s="169"/>
      <c r="AE64" s="155"/>
    </row>
    <row r="65" spans="1:31" ht="15" customHeight="1" thickBot="1">
      <c r="A65" s="159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1"/>
      <c r="O65" s="159"/>
      <c r="P65" s="162"/>
      <c r="Q65" s="162"/>
      <c r="R65" s="162"/>
      <c r="S65" s="160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3"/>
    </row>
    <row r="66" spans="1:30" ht="10.5">
      <c r="A66" s="153"/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64"/>
    </row>
    <row r="67" spans="1:15" ht="12.75">
      <c r="A67" s="153"/>
      <c r="B67" s="137"/>
      <c r="C67" s="137"/>
      <c r="D67" s="137"/>
      <c r="E67" s="137"/>
      <c r="F67" s="137"/>
      <c r="G67" s="137"/>
      <c r="H67" s="153"/>
      <c r="I67" s="153"/>
      <c r="J67" s="153"/>
      <c r="K67" s="153"/>
      <c r="L67" s="153"/>
      <c r="M67" s="153"/>
      <c r="N67" s="153"/>
      <c r="O67" s="153"/>
    </row>
    <row r="68" spans="2:7" ht="12.75">
      <c r="B68" s="137"/>
      <c r="C68" s="137"/>
      <c r="D68" s="137"/>
      <c r="E68" s="137"/>
      <c r="F68" s="137"/>
      <c r="G68" s="137"/>
    </row>
    <row r="69" spans="2:7" ht="12.75">
      <c r="B69" s="137"/>
      <c r="C69" s="137"/>
      <c r="D69" s="137"/>
      <c r="E69" s="137"/>
      <c r="F69" s="137"/>
      <c r="G69" s="137"/>
    </row>
    <row r="70" spans="2:7" ht="12.75">
      <c r="B70" s="137"/>
      <c r="C70" s="137"/>
      <c r="D70" s="137"/>
      <c r="E70" s="137"/>
      <c r="F70" s="137"/>
      <c r="G70" s="137"/>
    </row>
    <row r="71" spans="2:7" ht="12.75">
      <c r="B71" s="137"/>
      <c r="C71" s="137"/>
      <c r="D71" s="137"/>
      <c r="E71" s="137"/>
      <c r="F71" s="137"/>
      <c r="G71" s="137"/>
    </row>
  </sheetData>
  <mergeCells count="42">
    <mergeCell ref="F64:I64"/>
    <mergeCell ref="K64:N64"/>
    <mergeCell ref="T64:X64"/>
    <mergeCell ref="Z64:AD64"/>
    <mergeCell ref="F62:I62"/>
    <mergeCell ref="K62:N62"/>
    <mergeCell ref="T62:X62"/>
    <mergeCell ref="Z62:AD62"/>
    <mergeCell ref="F60:I60"/>
    <mergeCell ref="K60:N60"/>
    <mergeCell ref="T60:X60"/>
    <mergeCell ref="Z60:AD60"/>
    <mergeCell ref="F58:I58"/>
    <mergeCell ref="K58:N58"/>
    <mergeCell ref="T58:X58"/>
    <mergeCell ref="Z58:AD58"/>
    <mergeCell ref="F56:I56"/>
    <mergeCell ref="K56:N56"/>
    <mergeCell ref="T56:X56"/>
    <mergeCell ref="Z56:AD56"/>
    <mergeCell ref="F54:I54"/>
    <mergeCell ref="K54:N54"/>
    <mergeCell ref="T54:X54"/>
    <mergeCell ref="Z54:AD54"/>
    <mergeCell ref="F52:I52"/>
    <mergeCell ref="K52:N52"/>
    <mergeCell ref="T52:X52"/>
    <mergeCell ref="Z52:AD52"/>
    <mergeCell ref="F50:I50"/>
    <mergeCell ref="K50:N50"/>
    <mergeCell ref="T50:X50"/>
    <mergeCell ref="Z50:AD50"/>
    <mergeCell ref="T46:X46"/>
    <mergeCell ref="Z46:AD46"/>
    <mergeCell ref="F48:I48"/>
    <mergeCell ref="K48:N48"/>
    <mergeCell ref="T48:X48"/>
    <mergeCell ref="Z48:AD48"/>
    <mergeCell ref="A3:B3"/>
    <mergeCell ref="A5:B5"/>
    <mergeCell ref="F46:I46"/>
    <mergeCell ref="K46:N46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Orsolya</dc:creator>
  <cp:keywords/>
  <dc:description/>
  <cp:lastModifiedBy>Szasza</cp:lastModifiedBy>
  <cp:lastPrinted>2011-03-07T11:25:36Z</cp:lastPrinted>
  <dcterms:created xsi:type="dcterms:W3CDTF">2007-09-22T14:39:42Z</dcterms:created>
  <dcterms:modified xsi:type="dcterms:W3CDTF">2012-10-04T07:10:49Z</dcterms:modified>
  <cp:category/>
  <cp:version/>
  <cp:contentType/>
  <cp:contentStatus/>
</cp:coreProperties>
</file>